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4" i="5"/>
  <c r="C19"/>
  <c r="C16" s="1"/>
  <c r="C8" l="1"/>
  <c r="C10"/>
  <c r="C12"/>
  <c r="C13"/>
  <c r="C9"/>
  <c r="C11"/>
  <c r="C17"/>
  <c r="C15"/>
  <c r="C7" l="1"/>
  <c r="C18" s="1"/>
  <c r="C20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<sst xmlns="http://schemas.openxmlformats.org/spreadsheetml/2006/main" count="30" uniqueCount="30">
  <si>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</si>
  <si>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</si>
  <si>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</si>
  <si>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</si>
  <si>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</si>
  <si>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</si>
  <si>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</si>
  <si>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</si>
  <si>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</si>
  <si>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</si>
  <si>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</si>
  <si>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</si>
  <si>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</si>
  <si>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</si>
  <si>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</si>
  <si>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</si>
  <si>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</si>
  <si>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</si>
  <si>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АДС (аварийно-диспетчерская служба)</t>
  </si>
  <si>
    <t xml:space="preserve">30 лет Победы, 46                                                    </t>
  </si>
  <si>
    <t>сумма, руб.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</si>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</sst>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8">
          <cell r="O58">
            <v>2715.8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topLeftCell="A10" workbookViewId="0">
      <selection activeCell="H17" sqref="H17"/>
    </sheetView>
  </sheetViews>
  <sheetFormatPr defaultRowHeight="15.75"/>
  <cols>
    <col min="1" max="1" width="5.42578125" style="10" customWidth="1"/>
    <col min="2" max="2" width="67.28515625" style="7" customWidth="1"/>
    <col min="3" max="3" width="18" style="7" customWidth="1"/>
    <col min="4" max="16384" width="9.140625" style="7"/>
  </cols>
  <sheetData>
    <row r="1" spans="1:3" ht="15.75" customHeight="1">
      <c r="A1" s="26" t="s">
        <v>22</v>
      </c>
    </row>
    <row r="2" spans="1:3">
      <c r="A2" s="1"/>
      <c r="B2" s="2" t="s">
        <v>19</v>
      </c>
    </row>
    <row r="3" spans="1:3" ht="15.75" customHeight="1">
      <c r="A3" s="37" t="s">
        <v>0</v>
      </c>
      <c r="B3" s="31" t="s">
        <v>1</v>
      </c>
      <c r="C3" s="34" t="s">
        <v>20</v>
      </c>
    </row>
    <row r="4" spans="1:3">
      <c r="A4" s="38"/>
      <c r="B4" s="32"/>
      <c r="C4" s="35"/>
    </row>
    <row r="5" spans="1:3" ht="66.75" customHeight="1">
      <c r="A5" s="39"/>
      <c r="B5" s="33"/>
      <c r="C5" s="36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19" t="s">
        <v>15</v>
      </c>
      <c r="C7" s="11">
        <f>C8+C9+C10+C11</f>
        <v>132965.568</v>
      </c>
    </row>
    <row r="8" spans="1:3">
      <c r="A8" s="28" t="s">
        <v>3</v>
      </c>
      <c r="B8" s="20" t="s">
        <v>4</v>
      </c>
      <c r="C8" s="22">
        <f>1.03*C19*6+0.92*C19*6</f>
        <v>31774.86</v>
      </c>
    </row>
    <row r="9" spans="1:3">
      <c r="A9" s="28" t="s">
        <v>5</v>
      </c>
      <c r="B9" s="20" t="s">
        <v>6</v>
      </c>
      <c r="C9" s="22">
        <f>1.55*C19*6+1.39*C19*6</f>
        <v>47906.712</v>
      </c>
    </row>
    <row r="10" spans="1:3" ht="20.25" customHeight="1">
      <c r="A10" s="28" t="s">
        <v>12</v>
      </c>
      <c r="B10" s="24" t="s">
        <v>14</v>
      </c>
      <c r="C10" s="23">
        <f>0.84*C19*6+0.73*C19*6</f>
        <v>25582.836000000003</v>
      </c>
    </row>
    <row r="11" spans="1:3" s="8" customFormat="1" ht="18" customHeight="1">
      <c r="A11" s="28" t="s">
        <v>13</v>
      </c>
      <c r="B11" s="20" t="s">
        <v>18</v>
      </c>
      <c r="C11" s="22">
        <f>0.9*C19*6+0.8*C19*6</f>
        <v>27701.160000000003</v>
      </c>
    </row>
    <row r="12" spans="1:3">
      <c r="A12" s="5">
        <v>2</v>
      </c>
      <c r="B12" s="19" t="s">
        <v>7</v>
      </c>
      <c r="C12" s="11">
        <f>1.66*C19*6+1.48*C19*6</f>
        <v>51165.672000000006</v>
      </c>
    </row>
    <row r="13" spans="1:3">
      <c r="A13" s="5">
        <v>3</v>
      </c>
      <c r="B13" s="19" t="s">
        <v>8</v>
      </c>
      <c r="C13" s="11">
        <f>5.13*C19+4.58*C19*6</f>
        <v>88562.238000000012</v>
      </c>
    </row>
    <row r="14" spans="1:3" s="13" customFormat="1">
      <c r="A14" s="5">
        <v>4</v>
      </c>
      <c r="B14" s="15" t="s">
        <v>17</v>
      </c>
      <c r="C14" s="12"/>
    </row>
    <row r="15" spans="1:3">
      <c r="A15" s="5">
        <v>5</v>
      </c>
      <c r="B15" s="16" t="s">
        <v>9</v>
      </c>
      <c r="C15" s="17">
        <f>1.41*C19*12</f>
        <v>45951.336000000003</v>
      </c>
    </row>
    <row r="16" spans="1:3">
      <c r="A16" s="5">
        <v>6</v>
      </c>
      <c r="B16" s="18" t="s">
        <v>10</v>
      </c>
      <c r="C16" s="6">
        <f>4.32*C19*12</f>
        <v>140787.07200000001</v>
      </c>
    </row>
    <row r="17" spans="1:3">
      <c r="A17" s="5">
        <v>7</v>
      </c>
      <c r="B17" s="19" t="s">
        <v>16</v>
      </c>
      <c r="C17" s="21">
        <f>1.8*C19*6+1.62*6*C19</f>
        <v>55728.216000000008</v>
      </c>
    </row>
    <row r="18" spans="1:3">
      <c r="A18" s="9"/>
      <c r="B18" s="18" t="s">
        <v>11</v>
      </c>
      <c r="C18" s="6">
        <f>C7+C12+C13+C15+C16+C17</f>
        <v>515160.10200000007</v>
      </c>
    </row>
    <row r="19" spans="1:3">
      <c r="A19" s="27"/>
      <c r="B19" s="18" t="s">
        <v>21</v>
      </c>
      <c r="C19" s="6">
        <f>[1]Лист1!$O$58</f>
        <v>2715.8</v>
      </c>
    </row>
    <row r="20" spans="1:3">
      <c r="C20" s="14">
        <f>C7+C12+C13+C17</f>
        <v>328421.69400000002</v>
      </c>
    </row>
    <row r="21" spans="1:3">
      <c r="A21" s="25"/>
      <c r="B21" s="25" t="s">
        <v>23</v>
      </c>
    </row>
    <row r="22" spans="1:3">
      <c r="B22" s="7" t="s">
        <v>24</v>
      </c>
    </row>
    <row r="23" spans="1:3">
      <c r="B23" s="7" t="s">
        <v>25</v>
      </c>
      <c r="C23" s="29">
        <v>436260.68</v>
      </c>
    </row>
    <row r="24" spans="1:3">
      <c r="B24" s="7" t="s">
        <v>26</v>
      </c>
      <c r="C24" s="30">
        <f>C18-C23</f>
        <v>78899.422000000079</v>
      </c>
    </row>
    <row r="25" spans="1:3">
      <c r="B25" s="7" t="s">
        <v>27</v>
      </c>
    </row>
    <row r="26" spans="1:3">
      <c r="B26" s="7" t="s">
        <v>28</v>
      </c>
    </row>
    <row r="27" spans="1:3">
      <c r="B27" s="7" t="s">
        <v>29</v>
      </c>
    </row>
  </sheetData>
  <mergeCells count="3">
    <mergeCell ref="B3:B5"/>
    <mergeCell ref="C3:C5"/>
    <mergeCell ref="A3:A5"/>
  </mergeCells>
  <pageMargins left="0.70866141732283472" right="0.11811023622047245" top="0.9448818897637796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2012-05-31T04:50:14Z</cp:lastPrinted>
  <dcterms:created xsi:type="dcterms:W3CDTF">2012-02-14T06:25:59Z</dcterms:created>
  <dcterms:modified xsi:type="dcterms:W3CDTF">2014-11-27T05:20:16Z</dcterms:modified>
</cp:coreProperties>
</file>