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<sst xmlns="http://schemas.openxmlformats.org/spreadsheetml/2006/main" count="30" uniqueCount="30">
  <si>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</si>
  <si>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</si>
  <si>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</si>
  <si>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</si>
  <si>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</si>
  <si>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</si>
  <si>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</si>
  <si>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</si>
  <si>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</si>
  <si>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</si>
  <si>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</si>
  <si>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</si>
  <si>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</si>
  <si>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</si>
  <si>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</si>
  <si>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</si>
  <si>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</si>
  <si>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</si>
  <si>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Чаплина, 126</t>
  </si>
  <si>
    <t>сумма, руб..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</si>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</sst>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6">
          <cell r="O236">
            <v>20596.09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25" sqref="J25"/>
    </sheetView>
  </sheetViews>
  <sheetFormatPr defaultRowHeight="15.75"/>
  <cols>
    <col min="1" max="1" width="5.42578125" style="9" customWidth="1"/>
    <col min="2" max="2" width="67" style="8" customWidth="1"/>
    <col min="3" max="4" width="16.28515625" style="8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1274074.1274000001</v>
      </c>
    </row>
    <row r="8" spans="1:3" ht="15.75" customHeight="1">
      <c r="A8" s="7" t="s">
        <v>3</v>
      </c>
      <c r="B8" s="24" t="s">
        <v>4</v>
      </c>
      <c r="C8" s="23">
        <f>1.32*2*C20+1.18*10*C20</f>
        <v>297407.53960000002</v>
      </c>
    </row>
    <row r="9" spans="1:3" ht="15.75" customHeight="1">
      <c r="A9" s="7" t="s">
        <v>5</v>
      </c>
      <c r="B9" s="24" t="s">
        <v>6</v>
      </c>
      <c r="C9" s="23">
        <f>3.11*2*C20+(0.12+2.68)*10*C20</f>
        <v>704798.19980000018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0.3*2*C20+0.28*10*C20</f>
        <v>70026.706000000006</v>
      </c>
    </row>
    <row r="12" spans="1:3" ht="15.75" customHeight="1">
      <c r="A12" s="7" t="s">
        <v>13</v>
      </c>
      <c r="B12" s="24" t="s">
        <v>21</v>
      </c>
      <c r="C12" s="23">
        <f>0.9*2*C20+0.8*10*C20</f>
        <v>201841.682</v>
      </c>
    </row>
    <row r="13" spans="1:3">
      <c r="A13" s="5">
        <v>2</v>
      </c>
      <c r="B13" s="22" t="s">
        <v>7</v>
      </c>
      <c r="C13" s="11">
        <f>1.62*2*C20+(1.32+0.07+0.07)*10*C20</f>
        <v>367434.24560000002</v>
      </c>
    </row>
    <row r="14" spans="1:3">
      <c r="A14" s="5">
        <v>3</v>
      </c>
      <c r="B14" s="22" t="s">
        <v>8</v>
      </c>
      <c r="C14" s="11">
        <f>4.6*2*C20+(2.48+1.56+0.08)*10*C20</f>
        <v>1038042.936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348485.84279999998</v>
      </c>
    </row>
    <row r="17" spans="1:4">
      <c r="A17" s="5">
        <v>6</v>
      </c>
      <c r="B17" s="21" t="s">
        <v>10</v>
      </c>
      <c r="C17" s="6">
        <f>4.32*12*C20</f>
        <v>1067701.3056000001</v>
      </c>
    </row>
    <row r="18" spans="1:4">
      <c r="A18" s="5">
        <v>7</v>
      </c>
      <c r="B18" s="22" t="s">
        <v>16</v>
      </c>
      <c r="C18" s="25">
        <f>1.8*2*C20+1.62*10*C20</f>
        <v>407802.58200000005</v>
      </c>
    </row>
    <row r="19" spans="1:4">
      <c r="A19" s="30">
        <v>8</v>
      </c>
      <c r="B19" s="21" t="s">
        <v>11</v>
      </c>
      <c r="C19" s="6">
        <f>C7+C13+C14+C16+C17+C18</f>
        <v>4503541.0394000001</v>
      </c>
    </row>
    <row r="20" spans="1:4">
      <c r="A20" s="30">
        <v>9</v>
      </c>
      <c r="B20" s="31" t="s">
        <v>20</v>
      </c>
      <c r="C20" s="20">
        <f>[1]Лист1!$O$236</f>
        <v>20596.09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3794885.1</v>
      </c>
    </row>
    <row r="25" spans="1:4">
      <c r="B25" s="8" t="s">
        <v>26</v>
      </c>
      <c r="C25" s="40">
        <f>C19-C24</f>
        <v>708655.93940000003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2014-11-28T10:19:44Z</dcterms:modified>
</cp:coreProperties>
</file>