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17" l="1"/>
  <c r="C9"/>
  <c r="C12"/>
  <c r="C14"/>
  <c r="C16"/>
  <c r="C8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<sst xmlns="http://schemas.openxmlformats.org/spreadsheetml/2006/main" count="30" uniqueCount="30">
  <si>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</si>
  <si>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</si>
  <si>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</si>
  <si>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</si>
  <si>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</si>
  <si>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</si>
  <si>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</si>
  <si>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</si>
  <si>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</si>
  <si>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</si>
  <si>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</si>
  <si>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</si>
  <si>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</si>
  <si>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</si>
  <si>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</si>
  <si>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</si>
  <si>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</si>
  <si>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</si>
  <si>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113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</si>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</sst>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wrapText="1"/>
    </xf>
    <xf numFmtId="2" fontId="4" fillId="0" borderId="4" xfId="0" applyNumberFormat="1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3">
          <cell r="O243">
            <v>12282.82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.28515625" style="8" customWidth="1"/>
    <col min="3" max="4" width="14.85546875" style="8" customWidth="1"/>
    <col min="5" max="16384" width="9.140625" style="8"/>
  </cols>
  <sheetData>
    <row r="1" spans="1:3">
      <c r="A1" s="25" t="s">
        <v>22</v>
      </c>
    </row>
    <row r="2" spans="1:3">
      <c r="A2" s="1"/>
      <c r="B2" s="2" t="s">
        <v>18</v>
      </c>
      <c r="C2" s="2"/>
    </row>
    <row r="3" spans="1:3">
      <c r="A3" s="40" t="s">
        <v>0</v>
      </c>
      <c r="B3" s="26"/>
      <c r="C3" s="41" t="s">
        <v>19</v>
      </c>
    </row>
    <row r="4" spans="1:3">
      <c r="A4" s="40"/>
      <c r="B4" s="27" t="s">
        <v>1</v>
      </c>
      <c r="C4" s="42"/>
    </row>
    <row r="5" spans="1:3" ht="9.75" customHeight="1">
      <c r="A5" s="40"/>
      <c r="B5" s="28"/>
      <c r="C5" s="43"/>
    </row>
    <row r="6" spans="1:3">
      <c r="A6" s="3">
        <v>1</v>
      </c>
      <c r="B6" s="4">
        <v>2</v>
      </c>
      <c r="C6" s="4">
        <v>3</v>
      </c>
    </row>
    <row r="7" spans="1:3" ht="30" customHeight="1">
      <c r="A7" s="33" t="s">
        <v>2</v>
      </c>
      <c r="B7" s="34" t="s">
        <v>15</v>
      </c>
      <c r="C7" s="23">
        <f>C8+C9+C10+C11+C12</f>
        <v>777993.81879999989</v>
      </c>
    </row>
    <row r="8" spans="1:3" s="38" customFormat="1" ht="15.75" customHeight="1">
      <c r="A8" s="7" t="s">
        <v>3</v>
      </c>
      <c r="B8" s="17" t="s">
        <v>4</v>
      </c>
      <c r="C8" s="15">
        <f>1.63*2*C20+1.49*10*C20</f>
        <v>223056.01120000001</v>
      </c>
    </row>
    <row r="9" spans="1:3" s="38" customFormat="1" ht="15.75" customHeight="1">
      <c r="A9" s="7" t="s">
        <v>5</v>
      </c>
      <c r="B9" s="17" t="s">
        <v>6</v>
      </c>
      <c r="C9" s="15">
        <f>2.85*2*C20+3.18*6*C20+(2.58+0.05)*4*C20</f>
        <v>433583.54599999997</v>
      </c>
    </row>
    <row r="10" spans="1:3" s="39" customFormat="1" ht="15.75" hidden="1" customHeight="1">
      <c r="A10" s="10"/>
      <c r="B10" s="16"/>
      <c r="C10" s="15"/>
    </row>
    <row r="11" spans="1:3" s="38" customFormat="1" ht="15.75" customHeight="1">
      <c r="A11" s="7" t="s">
        <v>12</v>
      </c>
      <c r="B11" s="37" t="s">
        <v>14</v>
      </c>
      <c r="C11" s="32">
        <f>0.05*2*C20+0.05*4*C20+0.13*6*C20</f>
        <v>13265.445599999999</v>
      </c>
    </row>
    <row r="12" spans="1:3" s="38" customFormat="1" ht="15.75" customHeight="1">
      <c r="A12" s="7" t="s">
        <v>13</v>
      </c>
      <c r="B12" s="17" t="s">
        <v>21</v>
      </c>
      <c r="C12" s="15">
        <f>0.65*2*C20+0.6*4*C20+0.85*6*C20</f>
        <v>108088.81599999999</v>
      </c>
    </row>
    <row r="13" spans="1:3">
      <c r="A13" s="35">
        <v>2</v>
      </c>
      <c r="B13" s="36" t="s">
        <v>7</v>
      </c>
      <c r="C13" s="24">
        <f>1.27*2*C20+1.18*10*C20</f>
        <v>176135.63879999999</v>
      </c>
    </row>
    <row r="14" spans="1:3">
      <c r="A14" s="5">
        <v>3</v>
      </c>
      <c r="B14" s="22" t="s">
        <v>8</v>
      </c>
      <c r="C14" s="11">
        <f>2.01*2*C20+1.85*10*C20</f>
        <v>276609.10639999999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207825.31439999997</v>
      </c>
    </row>
    <row r="17" spans="1:4">
      <c r="A17" s="5">
        <v>6</v>
      </c>
      <c r="B17" s="21" t="s">
        <v>10</v>
      </c>
      <c r="C17" s="6">
        <f>4.32*12*C20</f>
        <v>636741.38880000007</v>
      </c>
    </row>
    <row r="18" spans="1:4">
      <c r="A18" s="5">
        <v>7</v>
      </c>
      <c r="B18" s="22" t="s">
        <v>16</v>
      </c>
      <c r="C18" s="23">
        <f>1.65*2*C20+1.62*6*C20+1.5*4*C20</f>
        <v>233619.23639999999</v>
      </c>
    </row>
    <row r="19" spans="1:4">
      <c r="A19" s="29">
        <v>8</v>
      </c>
      <c r="B19" s="21" t="s">
        <v>11</v>
      </c>
      <c r="C19" s="6">
        <f>C7+C13+C14+C16+C17+C18</f>
        <v>2308924.5035999999</v>
      </c>
    </row>
    <row r="20" spans="1:4">
      <c r="A20" s="29">
        <v>9</v>
      </c>
      <c r="B20" s="30" t="s">
        <v>20</v>
      </c>
      <c r="C20" s="20">
        <f>[1]Лист1!$O$243</f>
        <v>12282.82</v>
      </c>
      <c r="D20" s="14"/>
    </row>
    <row r="22" spans="1:4">
      <c r="A22" s="31"/>
      <c r="B22" s="31" t="s">
        <v>23</v>
      </c>
    </row>
    <row r="23" spans="1:4">
      <c r="B23" s="8" t="s">
        <v>24</v>
      </c>
    </row>
    <row r="24" spans="1:4">
      <c r="B24" s="8" t="s">
        <v>25</v>
      </c>
      <c r="C24" s="44">
        <v>2002361.53</v>
      </c>
    </row>
    <row r="25" spans="1:4">
      <c r="B25" s="8" t="s">
        <v>26</v>
      </c>
      <c r="C25" s="45">
        <f>C19-C24</f>
        <v>306562.97359999991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2014-11-28T10:15:40Z</dcterms:modified>
</cp:coreProperties>
</file>