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8" l="1"/>
  <c r="C14"/>
  <c r="C9"/>
  <c r="C12"/>
  <c r="C16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<sst xmlns="http://schemas.openxmlformats.org/spreadsheetml/2006/main" count="30" uniqueCount="30">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</sst>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8">
          <cell r="O178">
            <v>3056.2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G17" sqref="G17"/>
    </sheetView>
  </sheetViews>
  <sheetFormatPr defaultRowHeight="15.75"/>
  <cols>
    <col min="1" max="1" width="5.42578125" style="9" customWidth="1"/>
    <col min="2" max="2" width="66.85546875" style="8" customWidth="1"/>
    <col min="3" max="3" width="13.42578125" style="8" customWidth="1"/>
    <col min="4" max="4" width="10.71093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30"/>
      <c r="C3" s="36" t="s">
        <v>20</v>
      </c>
    </row>
    <row r="4" spans="1:3">
      <c r="A4" s="35"/>
      <c r="B4" s="31" t="s">
        <v>1</v>
      </c>
      <c r="C4" s="37"/>
    </row>
    <row r="5" spans="1:3" ht="9.75" customHeight="1">
      <c r="A5" s="35"/>
      <c r="B5" s="32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147614.46</v>
      </c>
    </row>
    <row r="8" spans="1:3" ht="15.75" customHeight="1">
      <c r="A8" s="7" t="s">
        <v>3</v>
      </c>
      <c r="B8" s="24" t="s">
        <v>4</v>
      </c>
      <c r="C8" s="23">
        <f>1.33*6*C20+1.2*6*C20</f>
        <v>46393.115999999995</v>
      </c>
    </row>
    <row r="9" spans="1:3" ht="15.75" customHeight="1">
      <c r="A9" s="7" t="s">
        <v>5</v>
      </c>
      <c r="B9" s="24" t="s">
        <v>6</v>
      </c>
      <c r="C9" s="23">
        <f>1.89*6*C20+1.71*6*C20</f>
        <v>66013.919999999998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0.11*6*C20+0.1*6*C20</f>
        <v>3850.8119999999999</v>
      </c>
    </row>
    <row r="12" spans="1:3" ht="15.75" customHeight="1">
      <c r="A12" s="7" t="s">
        <v>13</v>
      </c>
      <c r="B12" s="24" t="s">
        <v>21</v>
      </c>
      <c r="C12" s="23">
        <f>0.9*6*C20+0.81*6*C20</f>
        <v>31356.612000000001</v>
      </c>
    </row>
    <row r="13" spans="1:3">
      <c r="A13" s="5">
        <v>2</v>
      </c>
      <c r="B13" s="22" t="s">
        <v>7</v>
      </c>
      <c r="C13" s="11">
        <f>3.34*6*C20+(2.9+0.07+0.07)*6*C20</f>
        <v>116991.33599999998</v>
      </c>
    </row>
    <row r="14" spans="1:3">
      <c r="A14" s="5">
        <v>3</v>
      </c>
      <c r="B14" s="22" t="s">
        <v>8</v>
      </c>
      <c r="C14" s="11">
        <f>2.14*6*C20+(1.85+0.08)*6*C20</f>
        <v>74632.40400000001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51710.903999999988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1.8*6*C20+1.62*6*C20</f>
        <v>62713.224000000002</v>
      </c>
    </row>
    <row r="19" spans="1:4">
      <c r="A19" s="27">
        <v>8</v>
      </c>
      <c r="B19" s="21" t="s">
        <v>11</v>
      </c>
      <c r="C19" s="6">
        <f>C7+C13+C14+C16+C17+C18</f>
        <v>453662.32799999992</v>
      </c>
    </row>
    <row r="20" spans="1:4">
      <c r="A20" s="27">
        <v>9</v>
      </c>
      <c r="B20" s="28" t="s">
        <v>19</v>
      </c>
      <c r="C20" s="20">
        <f>[1]Лист1!$O$178</f>
        <v>3056.2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9">
        <v>385447.8</v>
      </c>
    </row>
    <row r="25" spans="1:4">
      <c r="B25" s="8" t="s">
        <v>26</v>
      </c>
      <c r="C25" s="40">
        <f>C19-C24</f>
        <v>68214.527999999933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2014-11-27T10:20:02Z</dcterms:modified>
</cp:coreProperties>
</file>