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6"/>
  <c r="C19"/>
  <c r="C16" s="1"/>
  <c r="C8" l="1"/>
  <c r="C10"/>
  <c r="C12"/>
  <c r="C15"/>
  <c r="C17"/>
  <c r="C9"/>
  <c r="C11"/>
  <c r="C13"/>
  <c r="C7" l="1"/>
  <c r="C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<sst xmlns="http://schemas.openxmlformats.org/spreadsheetml/2006/main" count="30" uniqueCount="30">
  <si>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</si>
  <si>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</si>
  <si>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</si>
  <si>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</si>
  <si>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</si>
  <si>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</si>
  <si>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</si>
  <si>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</si>
  <si>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</si>
  <si>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</si>
  <si>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</si>
  <si>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</si>
  <si>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</si>
  <si>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</si>
  <si>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</si>
  <si>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</si>
  <si>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</si>
  <si>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</si>
  <si>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56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</si>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</sst>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7" workbookViewId="0">
      <selection activeCell="J16" sqref="J16"/>
    </sheetView>
  </sheetViews>
  <sheetFormatPr defaultRowHeight="15.75"/>
  <cols>
    <col min="1" max="1" width="5.42578125" style="13" customWidth="1"/>
    <col min="2" max="2" width="66.85546875" style="11" customWidth="1"/>
    <col min="3" max="3" width="19" style="11" customWidth="1"/>
    <col min="4" max="16384" width="9.140625" style="11"/>
  </cols>
  <sheetData>
    <row r="1" spans="1:3">
      <c r="A1" s="30" t="s">
        <v>19</v>
      </c>
    </row>
    <row r="2" spans="1:3">
      <c r="A2" s="1"/>
      <c r="B2" s="2" t="s">
        <v>18</v>
      </c>
      <c r="C2" s="2"/>
    </row>
    <row r="3" spans="1:3">
      <c r="A3" s="34" t="s">
        <v>0</v>
      </c>
      <c r="B3" s="3"/>
      <c r="C3" s="35" t="s">
        <v>20</v>
      </c>
    </row>
    <row r="4" spans="1:3">
      <c r="A4" s="34"/>
      <c r="B4" s="4" t="s">
        <v>1</v>
      </c>
      <c r="C4" s="36"/>
    </row>
    <row r="5" spans="1:3" ht="9.75" customHeight="1">
      <c r="A5" s="34"/>
      <c r="B5" s="6"/>
      <c r="C5" s="37"/>
    </row>
    <row r="6" spans="1:3">
      <c r="A6" s="5">
        <v>1</v>
      </c>
      <c r="B6" s="7">
        <v>2</v>
      </c>
      <c r="C6" s="7">
        <v>3</v>
      </c>
    </row>
    <row r="7" spans="1:3" ht="30" customHeight="1">
      <c r="A7" s="8" t="s">
        <v>2</v>
      </c>
      <c r="B7" s="22" t="s">
        <v>15</v>
      </c>
      <c r="C7" s="14">
        <f>C8+C9+C10+C11</f>
        <v>177102.02399999998</v>
      </c>
    </row>
    <row r="8" spans="1:3">
      <c r="A8" s="10" t="s">
        <v>3</v>
      </c>
      <c r="B8" s="23" t="s">
        <v>4</v>
      </c>
      <c r="C8" s="25">
        <f>1.23*12*C19</f>
        <v>43050.491999999998</v>
      </c>
    </row>
    <row r="9" spans="1:3">
      <c r="A9" s="10" t="s">
        <v>5</v>
      </c>
      <c r="B9" s="23" t="s">
        <v>6</v>
      </c>
      <c r="C9" s="25">
        <f>1.97*12*C19</f>
        <v>68950.788</v>
      </c>
    </row>
    <row r="10" spans="1:3" ht="20.25" customHeight="1">
      <c r="A10" s="10" t="s">
        <v>12</v>
      </c>
      <c r="B10" s="27" t="s">
        <v>14</v>
      </c>
      <c r="C10" s="26">
        <f>0.96*12*C19</f>
        <v>33600.383999999998</v>
      </c>
    </row>
    <row r="11" spans="1:3" s="12" customFormat="1" ht="18" customHeight="1">
      <c r="A11" s="10" t="s">
        <v>13</v>
      </c>
      <c r="B11" s="23" t="s">
        <v>21</v>
      </c>
      <c r="C11" s="25">
        <f>0.9*12*C19</f>
        <v>31500.36</v>
      </c>
    </row>
    <row r="12" spans="1:3">
      <c r="A12" s="8">
        <v>2</v>
      </c>
      <c r="B12" s="22" t="s">
        <v>7</v>
      </c>
      <c r="C12" s="14">
        <f>1.05*12*C19</f>
        <v>36750.42</v>
      </c>
    </row>
    <row r="13" spans="1:3">
      <c r="A13" s="8">
        <v>3</v>
      </c>
      <c r="B13" s="22" t="s">
        <v>8</v>
      </c>
      <c r="C13" s="14">
        <f>4.34*12*C19</f>
        <v>151901.73599999998</v>
      </c>
    </row>
    <row r="14" spans="1:3" s="16" customFormat="1">
      <c r="A14" s="8">
        <v>4</v>
      </c>
      <c r="B14" s="18" t="s">
        <v>17</v>
      </c>
      <c r="C14" s="15"/>
    </row>
    <row r="15" spans="1:3">
      <c r="A15" s="8">
        <v>5</v>
      </c>
      <c r="B15" s="19" t="s">
        <v>9</v>
      </c>
      <c r="C15" s="20">
        <f>1.41*12*C19</f>
        <v>49350.563999999991</v>
      </c>
    </row>
    <row r="16" spans="1:3">
      <c r="A16" s="8">
        <v>6</v>
      </c>
      <c r="B16" s="21" t="s">
        <v>10</v>
      </c>
      <c r="C16" s="9">
        <f>4.32*12*C19</f>
        <v>151201.728</v>
      </c>
    </row>
    <row r="17" spans="1:4">
      <c r="A17" s="8">
        <v>7</v>
      </c>
      <c r="B17" s="22" t="s">
        <v>16</v>
      </c>
      <c r="C17" s="24">
        <f>1.8*12*C19</f>
        <v>63000.72</v>
      </c>
    </row>
    <row r="18" spans="1:4">
      <c r="A18" s="28">
        <v>8</v>
      </c>
      <c r="B18" s="21" t="s">
        <v>11</v>
      </c>
      <c r="C18" s="9">
        <f>C7+C12+C13+C15+C16+C17</f>
        <v>629307.19199999992</v>
      </c>
    </row>
    <row r="19" spans="1:4">
      <c r="A19" s="28">
        <v>9</v>
      </c>
      <c r="B19" s="29" t="s">
        <v>22</v>
      </c>
      <c r="C19" s="20">
        <f>[1]Лист1!$O$62</f>
        <v>2916.7</v>
      </c>
      <c r="D19" s="17"/>
    </row>
    <row r="21" spans="1:4">
      <c r="A21" s="31"/>
      <c r="B21" s="31" t="s">
        <v>23</v>
      </c>
    </row>
    <row r="22" spans="1:4">
      <c r="B22" s="11" t="s">
        <v>24</v>
      </c>
    </row>
    <row r="23" spans="1:4">
      <c r="B23" s="11" t="s">
        <v>25</v>
      </c>
      <c r="C23" s="32">
        <v>623593.52</v>
      </c>
    </row>
    <row r="24" spans="1:4">
      <c r="B24" s="11" t="s">
        <v>26</v>
      </c>
      <c r="C24" s="33">
        <f>C18-C23</f>
        <v>5713.6719999999041</v>
      </c>
    </row>
    <row r="25" spans="1:4">
      <c r="B25" s="11" t="s">
        <v>27</v>
      </c>
    </row>
    <row r="26" spans="1:4">
      <c r="B26" s="11" t="s">
        <v>28</v>
      </c>
    </row>
    <row r="27" spans="1:4">
      <c r="B27" s="11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2012-05-31T08:54:10Z</cp:lastPrinted>
  <dcterms:created xsi:type="dcterms:W3CDTF">2012-02-14T06:25:59Z</dcterms:created>
  <dcterms:modified xsi:type="dcterms:W3CDTF">2014-11-27T05:30:08Z</dcterms:modified>
</cp:coreProperties>
</file>