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6"/>
  <c r="C20"/>
  <c r="C18" s="1"/>
  <c r="C16" l="1"/>
  <c r="C8"/>
  <c r="C12"/>
  <c r="C14"/>
  <c r="C9"/>
  <c r="C17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<sst xmlns="http://schemas.openxmlformats.org/spreadsheetml/2006/main" count="30" uniqueCount="30">
  <si>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</si>
  <si>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</si>
  <si>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</si>
  <si>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</si>
  <si>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</si>
  <si>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</si>
  <si>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</si>
  <si>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</si>
  <si>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</si>
  <si>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</si>
  <si>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</si>
  <si>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</si>
  <si>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</si>
  <si>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</si>
  <si>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</si>
  <si>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</si>
  <si>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</si>
  <si>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</si>
  <si>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 а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</si>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</sst>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8">
          <cell r="O108">
            <v>26145.39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26" sqref="C26"/>
    </sheetView>
  </sheetViews>
  <sheetFormatPr defaultRowHeight="15.75"/>
  <cols>
    <col min="1" max="1" width="5.42578125" style="7" customWidth="1"/>
    <col min="2" max="2" width="66.7109375" style="6" customWidth="1"/>
    <col min="3" max="3" width="12.85546875" style="6" customWidth="1"/>
    <col min="4" max="4" width="12.28515625" style="6" customWidth="1"/>
    <col min="5" max="7" width="9.140625" style="6"/>
    <col min="8" max="8" width="11.85546875" style="6" bestFit="1" customWidth="1"/>
    <col min="9" max="16384" width="9.140625" style="6"/>
  </cols>
  <sheetData>
    <row r="1" spans="1:6">
      <c r="A1" s="26" t="s">
        <v>19</v>
      </c>
    </row>
    <row r="2" spans="1:6">
      <c r="A2" s="1"/>
      <c r="B2" s="2" t="s">
        <v>18</v>
      </c>
      <c r="C2" s="2"/>
    </row>
    <row r="3" spans="1:6" ht="15.75" customHeight="1">
      <c r="A3" s="39" t="s">
        <v>0</v>
      </c>
      <c r="B3" s="36" t="s">
        <v>1</v>
      </c>
      <c r="C3" s="40" t="s">
        <v>20</v>
      </c>
    </row>
    <row r="4" spans="1:6" ht="12" customHeight="1">
      <c r="A4" s="39"/>
      <c r="B4" s="37"/>
      <c r="C4" s="41"/>
    </row>
    <row r="5" spans="1:6" ht="12.75" customHeight="1">
      <c r="A5" s="39"/>
      <c r="B5" s="38"/>
      <c r="C5" s="42"/>
    </row>
    <row r="6" spans="1:6" s="25" customFormat="1" ht="12" customHeight="1">
      <c r="A6" s="23">
        <v>1</v>
      </c>
      <c r="B6" s="24">
        <v>2</v>
      </c>
      <c r="C6" s="24">
        <v>3</v>
      </c>
    </row>
    <row r="7" spans="1:6" ht="30" customHeight="1">
      <c r="A7" s="3" t="s">
        <v>2</v>
      </c>
      <c r="B7" s="19" t="s">
        <v>15</v>
      </c>
      <c r="C7" s="9">
        <f>C8+C9+C10+C11+C12</f>
        <v>1696574.3570999997</v>
      </c>
    </row>
    <row r="8" spans="1:6" ht="15.75" customHeight="1">
      <c r="A8" s="5" t="s">
        <v>3</v>
      </c>
      <c r="B8" s="20" t="s">
        <v>4</v>
      </c>
      <c r="C8" s="22">
        <f>1.35*3*C20+1.44*9*C20</f>
        <v>444733.08389999997</v>
      </c>
      <c r="F8" s="32"/>
    </row>
    <row r="9" spans="1:6" ht="15.75" customHeight="1">
      <c r="A9" s="5" t="s">
        <v>5</v>
      </c>
      <c r="B9" s="20" t="s">
        <v>6</v>
      </c>
      <c r="C9" s="22">
        <f>2.8*3*C20+2.98*9*C20</f>
        <v>920840.63579999993</v>
      </c>
      <c r="F9" s="32"/>
    </row>
    <row r="10" spans="1:6" s="12" customFormat="1" ht="15.75" hidden="1" customHeight="1">
      <c r="A10" s="8"/>
      <c r="B10" s="14"/>
      <c r="C10" s="13"/>
      <c r="F10" s="33"/>
    </row>
    <row r="11" spans="1:6" ht="15.75" customHeight="1">
      <c r="A11" s="5" t="s">
        <v>12</v>
      </c>
      <c r="B11" s="30" t="s">
        <v>14</v>
      </c>
      <c r="C11" s="29">
        <f>0.21*3*C20+0.22*9*C20</f>
        <v>68239.467899999989</v>
      </c>
      <c r="F11" s="32"/>
    </row>
    <row r="12" spans="1:6" ht="15.75" customHeight="1">
      <c r="A12" s="5" t="s">
        <v>13</v>
      </c>
      <c r="B12" s="20" t="s">
        <v>22</v>
      </c>
      <c r="C12" s="22">
        <f>0.8*3*C20+0.85*9*C20</f>
        <v>262761.16949999996</v>
      </c>
      <c r="F12" s="32"/>
    </row>
    <row r="13" spans="1:6">
      <c r="A13" s="3">
        <v>2</v>
      </c>
      <c r="B13" s="19" t="s">
        <v>7</v>
      </c>
      <c r="C13" s="9">
        <f>1.66*3*C20+1.78*9*C20</f>
        <v>549053.18999999994</v>
      </c>
      <c r="F13" s="32"/>
    </row>
    <row r="14" spans="1:6">
      <c r="A14" s="3">
        <v>3</v>
      </c>
      <c r="B14" s="19" t="s">
        <v>8</v>
      </c>
      <c r="C14" s="9">
        <f>4.28*3*C20+4.59*9*C20</f>
        <v>1415772.8684999999</v>
      </c>
      <c r="F14" s="32"/>
    </row>
    <row r="15" spans="1:6" s="11" customFormat="1">
      <c r="A15" s="3">
        <v>4</v>
      </c>
      <c r="B15" s="15" t="s">
        <v>17</v>
      </c>
      <c r="C15" s="10"/>
      <c r="F15" s="34"/>
    </row>
    <row r="16" spans="1:6">
      <c r="A16" s="3">
        <v>5</v>
      </c>
      <c r="B16" s="16" t="s">
        <v>9</v>
      </c>
      <c r="C16" s="17">
        <f>1.41*12*C20</f>
        <v>442379.99879999994</v>
      </c>
      <c r="F16" s="32"/>
    </row>
    <row r="17" spans="1:8">
      <c r="A17" s="3">
        <v>6</v>
      </c>
      <c r="B17" s="18" t="s">
        <v>10</v>
      </c>
      <c r="C17" s="4">
        <f>4.32*12*C20</f>
        <v>1355377.0176000001</v>
      </c>
      <c r="F17" s="32"/>
    </row>
    <row r="18" spans="1:8">
      <c r="A18" s="3">
        <v>7</v>
      </c>
      <c r="B18" s="19" t="s">
        <v>16</v>
      </c>
      <c r="C18" s="21">
        <f>1.67*3*C20+1.79*9*C20</f>
        <v>552190.63679999998</v>
      </c>
      <c r="F18" s="32"/>
    </row>
    <row r="19" spans="1:8">
      <c r="A19" s="27">
        <v>8</v>
      </c>
      <c r="B19" s="18" t="s">
        <v>11</v>
      </c>
      <c r="C19" s="4">
        <f>C7+C13+C14+C16+C17+C18</f>
        <v>6011348.0687999986</v>
      </c>
      <c r="F19" s="32"/>
    </row>
    <row r="20" spans="1:8">
      <c r="A20" s="27">
        <v>9</v>
      </c>
      <c r="B20" s="28" t="s">
        <v>21</v>
      </c>
      <c r="C20" s="17">
        <f>[1]Лист1!$O$108</f>
        <v>26145.39</v>
      </c>
      <c r="F20" s="32"/>
      <c r="H20" s="35"/>
    </row>
    <row r="22" spans="1:8">
      <c r="A22" s="31"/>
      <c r="B22" s="31" t="s">
        <v>23</v>
      </c>
    </row>
    <row r="23" spans="1:8">
      <c r="B23" s="6" t="s">
        <v>24</v>
      </c>
    </row>
    <row r="24" spans="1:8">
      <c r="B24" s="6" t="s">
        <v>25</v>
      </c>
      <c r="C24" s="43">
        <v>5882728.9900000002</v>
      </c>
    </row>
    <row r="25" spans="1:8">
      <c r="B25" s="6" t="s">
        <v>26</v>
      </c>
      <c r="C25" s="44">
        <f>C19-C24</f>
        <v>128619.07879999839</v>
      </c>
    </row>
    <row r="26" spans="1:8">
      <c r="B26" s="6" t="s">
        <v>27</v>
      </c>
    </row>
    <row r="27" spans="1:8">
      <c r="B27" s="6" t="s">
        <v>28</v>
      </c>
    </row>
    <row r="28" spans="1:8">
      <c r="B28" s="6" t="s">
        <v>29</v>
      </c>
    </row>
  </sheetData>
  <mergeCells count="3">
    <mergeCell ref="B3:B5"/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2014-11-27T08:54:03Z</dcterms:modified>
</cp:coreProperties>
</file>