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<sst xmlns="http://schemas.openxmlformats.org/spreadsheetml/2006/main" count="30" uniqueCount="30">
  <si>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</si>
  <si>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</si>
  <si>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</si>
  <si>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</si>
  <si>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</si>
  <si>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</si>
  <si>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</si>
  <si>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</si>
  <si>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</si>
  <si>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</si>
  <si>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</si>
  <si>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</si>
  <si>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</si>
  <si>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</si>
  <si>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</si>
  <si>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</si>
  <si>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</si>
  <si>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</si>
  <si>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152</t>
  </si>
  <si>
    <t>сумма, руб.</t>
  </si>
  <si>
    <t>Общая площадь МКД, м.кв.</t>
  </si>
  <si>
    <t>АДС (аварийно-диспетчерская служба)</t>
  </si>
  <si>
    <t>План работ на 2011 года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</si>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</sst>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1">
          <cell r="O211">
            <v>7189.7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C24" sqref="C24:C25"/>
    </sheetView>
  </sheetViews>
  <sheetFormatPr defaultRowHeight="15.75"/>
  <cols>
    <col min="1" max="1" width="5.42578125" style="9" customWidth="1"/>
    <col min="2" max="2" width="68" style="8" customWidth="1"/>
    <col min="3" max="3" width="15.7109375" style="8" customWidth="1"/>
    <col min="4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361498.11600000004</v>
      </c>
    </row>
    <row r="8" spans="1:3" ht="15.75" customHeight="1">
      <c r="A8" s="7" t="s">
        <v>3</v>
      </c>
      <c r="B8" s="24" t="s">
        <v>4</v>
      </c>
      <c r="C8" s="23">
        <f>1.33*6*C20+1.19*6*C20</f>
        <v>108708.264</v>
      </c>
    </row>
    <row r="9" spans="1:3" ht="15.75" customHeight="1">
      <c r="A9" s="7" t="s">
        <v>5</v>
      </c>
      <c r="B9" s="24" t="s">
        <v>6</v>
      </c>
      <c r="C9" s="23">
        <f>1.85*6*C20+(0.12+1.54)*6*C20</f>
        <v>151415.08200000002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0.4*6*C20+0.36*6*C20</f>
        <v>32785.032000000007</v>
      </c>
    </row>
    <row r="12" spans="1:3" ht="15.75" customHeight="1">
      <c r="A12" s="7" t="s">
        <v>13</v>
      </c>
      <c r="B12" s="24" t="s">
        <v>21</v>
      </c>
      <c r="C12" s="23">
        <f>0.84*6*C20+0.75*6*C20</f>
        <v>68589.737999999998</v>
      </c>
    </row>
    <row r="13" spans="1:3">
      <c r="A13" s="5">
        <v>2</v>
      </c>
      <c r="B13" s="22" t="s">
        <v>7</v>
      </c>
      <c r="C13" s="11">
        <f>1.43*6*C20+(1.15+0.06+0.06)*6*C20</f>
        <v>116473.14</v>
      </c>
    </row>
    <row r="14" spans="1:3">
      <c r="A14" s="5">
        <v>3</v>
      </c>
      <c r="B14" s="22" t="s">
        <v>8</v>
      </c>
      <c r="C14" s="11">
        <f>3.67*6*C20+(3.21+0.07)*6*C20</f>
        <v>299810.49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121649.72399999999</v>
      </c>
    </row>
    <row r="17" spans="1:4">
      <c r="A17" s="5">
        <v>6</v>
      </c>
      <c r="B17" s="21" t="s">
        <v>10</v>
      </c>
      <c r="C17" s="6">
        <f>4.32*12*C20</f>
        <v>372714.04800000001</v>
      </c>
    </row>
    <row r="18" spans="1:4">
      <c r="A18" s="5">
        <v>7</v>
      </c>
      <c r="B18" s="22" t="s">
        <v>16</v>
      </c>
      <c r="C18" s="25">
        <f>1.81*6*C20+1.62*6*C20</f>
        <v>147964.02600000001</v>
      </c>
    </row>
    <row r="19" spans="1:4">
      <c r="A19" s="30">
        <v>8</v>
      </c>
      <c r="B19" s="21" t="s">
        <v>11</v>
      </c>
      <c r="C19" s="6">
        <f>C7+C13+C14+C16+C17+C18</f>
        <v>1420109.544</v>
      </c>
    </row>
    <row r="20" spans="1:4">
      <c r="A20" s="30">
        <v>9</v>
      </c>
      <c r="B20" s="31" t="s">
        <v>20</v>
      </c>
      <c r="C20" s="20">
        <f>[1]Лист1!$O$211</f>
        <v>7189.7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1022303.7</v>
      </c>
    </row>
    <row r="25" spans="1:4">
      <c r="B25" s="8" t="s">
        <v>26</v>
      </c>
      <c r="C25" s="40">
        <f>C19-C24</f>
        <v>397805.84400000004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2014-12-01T10:20:25Z</dcterms:modified>
</cp:coreProperties>
</file>