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16" l="1"/>
  <c r="C8"/>
  <c r="C11"/>
  <c r="C13"/>
  <c r="C18"/>
  <c r="C17"/>
  <c r="C9"/>
  <c r="C12"/>
  <c r="C7"/>
  <c r="C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<sst xmlns="http://schemas.openxmlformats.org/spreadsheetml/2006/main" count="30" uniqueCount="30">
  <si>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</si>
  <si>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</si>
  <si>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</si>
  <si>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</si>
  <si>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</si>
  <si>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</si>
  <si>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</si>
  <si>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</si>
  <si>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</si>
  <si>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</si>
  <si>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</si>
  <si>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</si>
  <si>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</si>
  <si>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</si>
  <si>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</si>
  <si>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</si>
  <si>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</si>
  <si>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</si>
  <si>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Д.Бедного, 98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</si>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</sst>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2">
          <cell r="O242">
            <v>6309.6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72.7109375" style="8" customWidth="1"/>
    <col min="3" max="3" width="14.28515625" style="8" customWidth="1"/>
    <col min="4" max="4" width="11.855468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30"/>
      <c r="C3" s="38" t="s">
        <v>20</v>
      </c>
    </row>
    <row r="4" spans="1:3">
      <c r="A4" s="37"/>
      <c r="B4" s="31" t="s">
        <v>1</v>
      </c>
      <c r="C4" s="39"/>
    </row>
    <row r="5" spans="1:3" ht="9.75" customHeight="1">
      <c r="A5" s="37"/>
      <c r="B5" s="32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393466.65600000008</v>
      </c>
    </row>
    <row r="8" spans="1:3" ht="15.75" customHeight="1">
      <c r="A8" s="7" t="s">
        <v>3</v>
      </c>
      <c r="B8" s="24" t="s">
        <v>4</v>
      </c>
      <c r="C8" s="23">
        <f>1.51*2*C20+1.35*10*C20</f>
        <v>104234.592</v>
      </c>
    </row>
    <row r="9" spans="1:3" ht="15.75" customHeight="1">
      <c r="A9" s="7" t="s">
        <v>5</v>
      </c>
      <c r="B9" s="24" t="s">
        <v>6</v>
      </c>
      <c r="C9" s="23">
        <f>2.87*2*C20+2.75*6*C20+(2.43+0.15)*4*C20</f>
        <v>205440.57600000003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0.33*2*C20+0.32*6*C20+0.3*4*C20</f>
        <v>23850.288</v>
      </c>
    </row>
    <row r="12" spans="1:3" ht="15.75" customHeight="1">
      <c r="A12" s="7" t="s">
        <v>13</v>
      </c>
      <c r="B12" s="24" t="s">
        <v>21</v>
      </c>
      <c r="C12" s="23">
        <f>0.8*2*C20+0.85*6*C20+0.7*4*C20</f>
        <v>59941.2</v>
      </c>
    </row>
    <row r="13" spans="1:3">
      <c r="A13" s="5">
        <v>2</v>
      </c>
      <c r="B13" s="22" t="s">
        <v>7</v>
      </c>
      <c r="C13" s="11">
        <f>1.93*2*C20+(1.6+0.07+0.07)*6*C20+(0.07+1.67)*4*C20</f>
        <v>134142.09600000002</v>
      </c>
    </row>
    <row r="14" spans="1:3">
      <c r="A14" s="5">
        <v>3</v>
      </c>
      <c r="B14" s="22" t="s">
        <v>8</v>
      </c>
      <c r="C14" s="11">
        <f>2.6*2*C20+(2.25+0.08)*6*C20+(2.48-0.15)*4*C20</f>
        <v>179823.60000000003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106758.432</v>
      </c>
    </row>
    <row r="17" spans="1:4">
      <c r="A17" s="5">
        <v>6</v>
      </c>
      <c r="B17" s="21" t="s">
        <v>10</v>
      </c>
      <c r="C17" s="6">
        <f>4.32*12*C20</f>
        <v>327089.66400000005</v>
      </c>
    </row>
    <row r="18" spans="1:4">
      <c r="A18" s="5">
        <v>7</v>
      </c>
      <c r="B18" s="22" t="s">
        <v>16</v>
      </c>
      <c r="C18" s="25">
        <f>1.8*2*C20+1.62*10*C20</f>
        <v>124930.08000000002</v>
      </c>
    </row>
    <row r="19" spans="1:4">
      <c r="A19" s="28">
        <v>8</v>
      </c>
      <c r="B19" s="21" t="s">
        <v>11</v>
      </c>
      <c r="C19" s="6">
        <f>C7+C13+C14+C16+C17+C18</f>
        <v>1266210.5280000004</v>
      </c>
    </row>
    <row r="20" spans="1:4">
      <c r="A20" s="28">
        <v>9</v>
      </c>
      <c r="B20" s="29" t="s">
        <v>19</v>
      </c>
      <c r="C20" s="20">
        <f>[1]Лист1!$O$242</f>
        <v>6309.6</v>
      </c>
      <c r="D20" s="15"/>
    </row>
    <row r="22" spans="1:4">
      <c r="A22" s="27"/>
      <c r="B22" s="27" t="s">
        <v>23</v>
      </c>
    </row>
    <row r="23" spans="1:4">
      <c r="B23" s="8" t="s">
        <v>24</v>
      </c>
    </row>
    <row r="24" spans="1:4">
      <c r="B24" s="8" t="s">
        <v>25</v>
      </c>
      <c r="C24" s="35">
        <v>1078374.45</v>
      </c>
    </row>
    <row r="25" spans="1:4">
      <c r="B25" s="8" t="s">
        <v>26</v>
      </c>
      <c r="C25" s="36">
        <f>C19-C24</f>
        <v>187836.07800000045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2014-11-27T07:01:59Z</dcterms:modified>
</cp:coreProperties>
</file>