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 l="1"/>
  <c r="C16" s="1"/>
  <c r="C12" l="1"/>
  <c r="C18"/>
  <c r="C9"/>
  <c r="C14"/>
  <c r="C8"/>
  <c r="C7" s="1"/>
  <c r="C11"/>
  <c r="C13"/>
  <c r="C19" l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<sst xmlns="http://schemas.openxmlformats.org/spreadsheetml/2006/main" count="30" uniqueCount="30">
  <si>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</si>
  <si>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</si>
  <si>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</si>
  <si>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</si>
  <si>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</si>
  <si>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</si>
  <si>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</si>
  <si>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</si>
  <si>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</si>
  <si>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</si>
  <si>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</si>
  <si>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</si>
  <si>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</si>
  <si>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</si>
  <si>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</si>
  <si>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</si>
  <si>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</si>
  <si>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</si>
  <si>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 xml:space="preserve">Станционная, 38 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</si>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</sst>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1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20">
          <cell r="O120">
            <v>19898.099999999999</v>
          </cell>
        </row>
        <row r="188">
          <cell r="O188">
            <v>4479.2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K22" sqref="K22"/>
    </sheetView>
  </sheetViews>
  <sheetFormatPr defaultRowHeight="15.75"/>
  <cols>
    <col min="1" max="1" width="5.42578125" style="9" customWidth="1"/>
    <col min="2" max="2" width="67.85546875" style="8" customWidth="1"/>
    <col min="3" max="4" width="16.5703125" style="8" customWidth="1"/>
    <col min="5" max="16384" width="9.140625" style="8"/>
  </cols>
  <sheetData>
    <row r="1" spans="1:3">
      <c r="A1" s="34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248058.09599999999</v>
      </c>
    </row>
    <row r="8" spans="1:3">
      <c r="A8" s="7" t="s">
        <v>3</v>
      </c>
      <c r="B8" s="24" t="s">
        <v>4</v>
      </c>
      <c r="C8" s="23">
        <f>1.27*2*C20+1.13*10*C20</f>
        <v>61992.12799999999</v>
      </c>
    </row>
    <row r="9" spans="1:3">
      <c r="A9" s="7" t="s">
        <v>5</v>
      </c>
      <c r="B9" s="24" t="s">
        <v>6</v>
      </c>
      <c r="C9" s="23">
        <f>2.67*2*C20+2.4*10*C20</f>
        <v>131419.728</v>
      </c>
    </row>
    <row r="10" spans="1:3" s="14" customFormat="1" ht="17.25" hidden="1" customHeight="1">
      <c r="A10" s="10"/>
      <c r="B10" s="17"/>
      <c r="C10" s="16"/>
    </row>
    <row r="11" spans="1:3" ht="20.25" customHeight="1">
      <c r="A11" s="7" t="s">
        <v>12</v>
      </c>
      <c r="B11" s="32" t="s">
        <v>14</v>
      </c>
      <c r="C11" s="29">
        <f>0.2*12*C20</f>
        <v>10750.080000000002</v>
      </c>
    </row>
    <row r="12" spans="1:3" ht="18" customHeight="1">
      <c r="A12" s="7" t="s">
        <v>13</v>
      </c>
      <c r="B12" s="24" t="s">
        <v>21</v>
      </c>
      <c r="C12" s="23">
        <f>0.9*2*C20+0.8*10*C20</f>
        <v>43896.159999999996</v>
      </c>
    </row>
    <row r="13" spans="1:3">
      <c r="A13" s="5">
        <v>2</v>
      </c>
      <c r="B13" s="22" t="s">
        <v>7</v>
      </c>
      <c r="C13" s="11">
        <f>2.67*2*C20+2.4*10*C20</f>
        <v>131419.728</v>
      </c>
    </row>
    <row r="14" spans="1:3">
      <c r="A14" s="5">
        <v>3</v>
      </c>
      <c r="B14" s="22" t="s">
        <v>8</v>
      </c>
      <c r="C14" s="11">
        <f>2.99*2*C20+2.68*10*C20</f>
        <v>146828.17600000001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75788.063999999984</v>
      </c>
    </row>
    <row r="17" spans="1:4">
      <c r="A17" s="5">
        <v>6</v>
      </c>
      <c r="B17" s="21" t="s">
        <v>10</v>
      </c>
      <c r="C17" s="6">
        <v>0</v>
      </c>
    </row>
    <row r="18" spans="1:4">
      <c r="A18" s="5">
        <v>7</v>
      </c>
      <c r="B18" s="22" t="s">
        <v>16</v>
      </c>
      <c r="C18" s="25">
        <f>1.8*2*C20+1.62*10*C20</f>
        <v>88688.16</v>
      </c>
    </row>
    <row r="19" spans="1:4">
      <c r="A19" s="30">
        <v>8</v>
      </c>
      <c r="B19" s="21" t="s">
        <v>11</v>
      </c>
      <c r="C19" s="6">
        <f>C7+C13+C14+C16+C18</f>
        <v>690782.22400000005</v>
      </c>
    </row>
    <row r="20" spans="1:4">
      <c r="A20" s="30">
        <v>9</v>
      </c>
      <c r="B20" s="31" t="s">
        <v>20</v>
      </c>
      <c r="C20" s="20">
        <f>[1]Лист1!$O$188</f>
        <v>4479.2</v>
      </c>
      <c r="D20" s="15"/>
    </row>
    <row r="22" spans="1:4">
      <c r="A22" s="33"/>
      <c r="B22" s="33" t="s">
        <v>23</v>
      </c>
    </row>
    <row r="23" spans="1:4">
      <c r="B23" s="8" t="s">
        <v>24</v>
      </c>
    </row>
    <row r="24" spans="1:4">
      <c r="B24" s="8" t="s">
        <v>25</v>
      </c>
      <c r="C24" s="39">
        <v>605408.84</v>
      </c>
    </row>
    <row r="25" spans="1:4">
      <c r="B25" s="8" t="s">
        <v>26</v>
      </c>
      <c r="C25" s="40">
        <f>C19-C24</f>
        <v>85373.384000000078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2014-11-28T09:13:23Z</dcterms:modified>
</cp:coreProperties>
</file>