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4" l="1"/>
  <c r="C12"/>
  <c r="C9"/>
  <c r="C17"/>
  <c r="C13"/>
  <c r="C8"/>
  <c r="C18"/>
  <c r="C11"/>
  <c r="C16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<sst xmlns="http://schemas.openxmlformats.org/spreadsheetml/2006/main" count="30" uniqueCount="30">
  <si>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</si>
  <si>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</si>
  <si>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</si>
  <si>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</si>
  <si>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</si>
  <si>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</si>
  <si>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</si>
  <si>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</si>
  <si>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</si>
  <si>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</si>
  <si>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</si>
  <si>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</si>
  <si>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</si>
  <si>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</si>
  <si>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</si>
  <si>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</si>
  <si>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</si>
  <si>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</si>
  <si>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19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</si>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</sst>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2">
          <cell r="O112">
            <v>5290.4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6.85546875" style="8" customWidth="1"/>
    <col min="3" max="3" width="13.42578125" style="8" customWidth="1"/>
    <col min="4" max="4" width="11.85546875" style="8" bestFit="1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344881.17599999998</v>
      </c>
    </row>
    <row r="8" spans="1:3" ht="15.75" customHeight="1">
      <c r="A8" s="7" t="s">
        <v>3</v>
      </c>
      <c r="B8" s="23" t="s">
        <v>4</v>
      </c>
      <c r="C8" s="25">
        <f>1.38*9*C20+1.24*3*C20</f>
        <v>85387.055999999982</v>
      </c>
    </row>
    <row r="9" spans="1:3" ht="15.75" customHeight="1">
      <c r="A9" s="7" t="s">
        <v>5</v>
      </c>
      <c r="B9" s="23" t="s">
        <v>6</v>
      </c>
      <c r="C9" s="25">
        <f>2.91*9*C20+2.66*3*C20</f>
        <v>180772.96799999999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0.33*9*C20+0.27*3*C20</f>
        <v>19997.712</v>
      </c>
    </row>
    <row r="12" spans="1:3" ht="15.75" customHeight="1">
      <c r="A12" s="7" t="s">
        <v>13</v>
      </c>
      <c r="B12" s="23" t="s">
        <v>21</v>
      </c>
      <c r="C12" s="25">
        <f>0.95*9*C20+0.85*3*C20</f>
        <v>58723.439999999988</v>
      </c>
    </row>
    <row r="13" spans="1:3">
      <c r="A13" s="5">
        <v>2</v>
      </c>
      <c r="B13" s="22" t="s">
        <v>7</v>
      </c>
      <c r="C13" s="11">
        <f>1.44*9*C20+1.28*3*C20</f>
        <v>88878.719999999987</v>
      </c>
    </row>
    <row r="14" spans="1:3">
      <c r="A14" s="5">
        <v>3</v>
      </c>
      <c r="B14" s="22" t="s">
        <v>8</v>
      </c>
      <c r="C14" s="11">
        <f>4.28*9*C20+3.85*3*C20</f>
        <v>264890.32800000004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89513.567999999985</v>
      </c>
    </row>
    <row r="17" spans="1:4">
      <c r="A17" s="5">
        <v>6</v>
      </c>
      <c r="B17" s="21" t="s">
        <v>10</v>
      </c>
      <c r="C17" s="6">
        <f>4.32*12*C20</f>
        <v>274254.33600000001</v>
      </c>
    </row>
    <row r="18" spans="1:4">
      <c r="A18" s="5">
        <v>7</v>
      </c>
      <c r="B18" s="22" t="s">
        <v>16</v>
      </c>
      <c r="C18" s="24">
        <f>1.7*9*C20+1.53*3*C20</f>
        <v>105226.056</v>
      </c>
    </row>
    <row r="19" spans="1:4">
      <c r="A19" s="30">
        <v>8</v>
      </c>
      <c r="B19" s="21" t="s">
        <v>11</v>
      </c>
      <c r="C19" s="6">
        <f>C7+C13+C14+C16+C17+C18</f>
        <v>1167644.1840000001</v>
      </c>
      <c r="D19" s="15"/>
    </row>
    <row r="20" spans="1:4">
      <c r="A20" s="30">
        <v>9</v>
      </c>
      <c r="B20" s="31" t="s">
        <v>20</v>
      </c>
      <c r="C20" s="20">
        <f>[1]Лист1!$O$112</f>
        <v>5290.4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1112990.29</v>
      </c>
    </row>
    <row r="25" spans="1:4">
      <c r="B25" s="8" t="s">
        <v>26</v>
      </c>
      <c r="C25" s="40">
        <f>C19-C24</f>
        <v>54653.894000000088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2014-12-01T04:54:31Z</dcterms:modified>
</cp:coreProperties>
</file>