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<sst xmlns="http://schemas.openxmlformats.org/spreadsheetml/2006/main" count="30" uniqueCount="30">
  <si>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</si>
  <si>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</si>
  <si>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</si>
  <si>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</si>
  <si>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</si>
  <si>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</si>
  <si>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</si>
  <si>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</si>
  <si>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</si>
  <si>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</si>
  <si>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</si>
  <si>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</si>
  <si>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</si>
  <si>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</si>
  <si>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</si>
  <si>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</si>
  <si>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</si>
  <si>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</si>
  <si>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Ставропольская, 11 а</t>
  </si>
  <si>
    <t>План работ на 2012 год по содержанию и ремонту общего имущества МКД</t>
  </si>
  <si>
    <t>сумма, руб.</t>
  </si>
  <si>
    <t>Общая площадь МКД,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</si>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</sst>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234">
          <cell r="O234">
            <v>6986.2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J13" sqref="J13"/>
    </sheetView>
  </sheetViews>
  <sheetFormatPr defaultRowHeight="15.75"/>
  <cols>
    <col min="1" max="1" width="5.42578125" style="9" customWidth="1"/>
    <col min="2" max="2" width="66.7109375" style="8" customWidth="1"/>
    <col min="3" max="3" width="16.5703125" style="8" customWidth="1"/>
    <col min="4" max="4" width="9.140625" style="8"/>
    <col min="5" max="5" width="11.85546875" style="8" bestFit="1" customWidth="1"/>
    <col min="6" max="16384" width="9.140625" style="8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20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422525.37600000005</v>
      </c>
    </row>
    <row r="8" spans="1:3" ht="15.75" customHeight="1">
      <c r="A8" s="7" t="s">
        <v>3</v>
      </c>
      <c r="B8" s="24" t="s">
        <v>4</v>
      </c>
      <c r="C8" s="23">
        <f>1.34*12*C20</f>
        <v>112338.09600000001</v>
      </c>
    </row>
    <row r="9" spans="1:3" ht="15.75" customHeight="1">
      <c r="A9" s="7" t="s">
        <v>5</v>
      </c>
      <c r="B9" s="24" t="s">
        <v>6</v>
      </c>
      <c r="C9" s="23">
        <f>2.68*12*C20</f>
        <v>224676.19200000001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0.22*12*C20</f>
        <v>18443.567999999999</v>
      </c>
    </row>
    <row r="12" spans="1:3" ht="15.75" customHeight="1">
      <c r="A12" s="7" t="s">
        <v>13</v>
      </c>
      <c r="B12" s="24" t="s">
        <v>22</v>
      </c>
      <c r="C12" s="23">
        <f>0.8*12*C20</f>
        <v>67067.520000000004</v>
      </c>
    </row>
    <row r="13" spans="1:3">
      <c r="A13" s="5">
        <v>2</v>
      </c>
      <c r="B13" s="22" t="s">
        <v>7</v>
      </c>
      <c r="C13" s="11">
        <f>1.46*12*C20</f>
        <v>122398.22399999999</v>
      </c>
    </row>
    <row r="14" spans="1:3">
      <c r="A14" s="5">
        <v>3</v>
      </c>
      <c r="B14" s="22" t="s">
        <v>8</v>
      </c>
      <c r="C14" s="11">
        <f>4.86*12*C20</f>
        <v>407435.18400000007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118206.50399999999</v>
      </c>
    </row>
    <row r="17" spans="1:5">
      <c r="A17" s="5">
        <v>6</v>
      </c>
      <c r="B17" s="21" t="s">
        <v>10</v>
      </c>
      <c r="C17" s="6">
        <f>4.32*12*C20</f>
        <v>362164.60800000001</v>
      </c>
    </row>
    <row r="18" spans="1:5">
      <c r="A18" s="5">
        <v>7</v>
      </c>
      <c r="B18" s="22" t="s">
        <v>16</v>
      </c>
      <c r="C18" s="25">
        <f>1.8*12*C20</f>
        <v>150901.92000000001</v>
      </c>
    </row>
    <row r="19" spans="1:5">
      <c r="A19" s="30">
        <v>8</v>
      </c>
      <c r="B19" s="21" t="s">
        <v>11</v>
      </c>
      <c r="C19" s="6">
        <f>C7+C13+C14+C16+C17+C18</f>
        <v>1583631.8160000001</v>
      </c>
    </row>
    <row r="20" spans="1:5">
      <c r="A20" s="30">
        <v>9</v>
      </c>
      <c r="B20" s="31" t="s">
        <v>21</v>
      </c>
      <c r="C20" s="20">
        <f>[1]Лист1!$O$234</f>
        <v>6986.2</v>
      </c>
      <c r="D20" s="15"/>
      <c r="E20" s="15"/>
    </row>
    <row r="22" spans="1:5">
      <c r="A22" s="34"/>
      <c r="B22" s="34" t="s">
        <v>23</v>
      </c>
    </row>
    <row r="23" spans="1:5">
      <c r="B23" s="8" t="s">
        <v>24</v>
      </c>
    </row>
    <row r="24" spans="1:5">
      <c r="B24" s="8" t="s">
        <v>25</v>
      </c>
      <c r="C24" s="39">
        <v>1419307.97</v>
      </c>
    </row>
    <row r="25" spans="1:5">
      <c r="B25" s="8" t="s">
        <v>26</v>
      </c>
      <c r="C25" s="40">
        <f>C19-C24</f>
        <v>164323.84600000014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2014-11-28T05:36:05Z</dcterms:modified>
</cp:coreProperties>
</file>