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6" i="5"/>
  <c r="C21" l="1"/>
  <c r="C15" s="1"/>
  <c r="C12" l="1"/>
  <c r="C14"/>
  <c r="C19"/>
  <c r="C8"/>
  <c r="C17"/>
  <c r="C9"/>
  <c r="C13"/>
  <c r="C7" l="1"/>
  <c r="C20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<sst xmlns="http://schemas.openxmlformats.org/spreadsheetml/2006/main" count="30" uniqueCount="30">
  <si>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</si>
  <si>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</si>
  <si>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</si>
  <si>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</si>
  <si>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</si>
  <si>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</si>
  <si>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</si>
  <si>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</si>
  <si>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</si>
  <si>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</si>
  <si>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</si>
  <si>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</si>
  <si>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</si>
  <si>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</si>
  <si>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</si>
  <si>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</si>
  <si>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</si>
  <si>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</si>
  <si>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Станционная, 28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</si>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</sst>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4" fillId="0" borderId="5" xfId="0" applyNumberFormat="1" applyFont="1" applyBorder="1" applyAlignment="1">
      <alignment vertical="top" wrapText="1"/>
    </xf>
    <xf numFmtId="2" fontId="1" fillId="0" borderId="4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174">
          <cell r="O174">
            <v>2668.5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topLeftCell="A4" workbookViewId="0">
      <selection activeCell="C25" sqref="C25:C26"/>
    </sheetView>
  </sheetViews>
  <sheetFormatPr defaultRowHeight="15.75"/>
  <cols>
    <col min="1" max="1" width="5.42578125" style="9" customWidth="1"/>
    <col min="2" max="2" width="68" style="8" customWidth="1"/>
    <col min="3" max="4" width="17" style="8" customWidth="1"/>
    <col min="5" max="16384" width="9.140625" style="8"/>
  </cols>
  <sheetData>
    <row r="1" spans="1:3">
      <c r="A1" s="34" t="s">
        <v>22</v>
      </c>
    </row>
    <row r="2" spans="1:3">
      <c r="A2" s="1"/>
      <c r="B2" s="2" t="s">
        <v>18</v>
      </c>
      <c r="C2" s="2"/>
    </row>
    <row r="3" spans="1:3">
      <c r="A3" s="37" t="s">
        <v>0</v>
      </c>
      <c r="B3" s="28"/>
      <c r="C3" s="38" t="s">
        <v>19</v>
      </c>
    </row>
    <row r="4" spans="1:3">
      <c r="A4" s="37"/>
      <c r="B4" s="29" t="s">
        <v>1</v>
      </c>
      <c r="C4" s="39"/>
    </row>
    <row r="5" spans="1:3" ht="9.75" customHeight="1">
      <c r="A5" s="37"/>
      <c r="B5" s="30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C8+C9+C10+C12+C13+C11</f>
        <v>145139.71500000003</v>
      </c>
    </row>
    <row r="8" spans="1:3">
      <c r="A8" s="7" t="s">
        <v>3</v>
      </c>
      <c r="B8" s="23" t="s">
        <v>4</v>
      </c>
      <c r="C8" s="25">
        <f>1.24*3*C21+1.1*9*C21</f>
        <v>36344.97</v>
      </c>
    </row>
    <row r="9" spans="1:3">
      <c r="A9" s="7" t="s">
        <v>5</v>
      </c>
      <c r="B9" s="23" t="s">
        <v>6</v>
      </c>
      <c r="C9" s="25">
        <f>2.51*3*C21+2.24*6*C21+2.25*3*C21</f>
        <v>73970.820000000007</v>
      </c>
    </row>
    <row r="10" spans="1:3" s="14" customFormat="1" ht="17.25" hidden="1" customHeight="1">
      <c r="A10" s="10"/>
      <c r="B10" s="17"/>
      <c r="C10" s="16"/>
    </row>
    <row r="11" spans="1:3" s="14" customFormat="1" ht="17.25" hidden="1" customHeight="1">
      <c r="A11" s="10"/>
      <c r="B11" s="26"/>
      <c r="C11" s="27"/>
    </row>
    <row r="12" spans="1:3" ht="20.25" customHeight="1">
      <c r="A12" s="7" t="s">
        <v>12</v>
      </c>
      <c r="B12" s="35" t="s">
        <v>14</v>
      </c>
      <c r="C12" s="36">
        <f>0.26*3*C21+0.23*9*C21</f>
        <v>7605.2250000000013</v>
      </c>
    </row>
    <row r="13" spans="1:3" ht="18" customHeight="1">
      <c r="A13" s="7" t="s">
        <v>13</v>
      </c>
      <c r="B13" s="23" t="s">
        <v>21</v>
      </c>
      <c r="C13" s="25">
        <f>0.85*3*C21+0.9*6*C21+0.75*3*C21</f>
        <v>27218.7</v>
      </c>
    </row>
    <row r="14" spans="1:3">
      <c r="A14" s="5">
        <v>2</v>
      </c>
      <c r="B14" s="22" t="s">
        <v>7</v>
      </c>
      <c r="C14" s="11">
        <f>2.52*3*C21+2.24*9*C21</f>
        <v>73970.820000000007</v>
      </c>
    </row>
    <row r="15" spans="1:3">
      <c r="A15" s="5">
        <v>3</v>
      </c>
      <c r="B15" s="22" t="s">
        <v>8</v>
      </c>
      <c r="C15" s="11">
        <f>2.84*3*C21+2.68*6*C21+2.53*3*C21</f>
        <v>85899.015000000014</v>
      </c>
    </row>
    <row r="16" spans="1:3" s="13" customFormat="1">
      <c r="A16" s="5">
        <v>4</v>
      </c>
      <c r="B16" s="18" t="s">
        <v>17</v>
      </c>
      <c r="C16" s="12"/>
    </row>
    <row r="17" spans="1:4">
      <c r="A17" s="5">
        <v>5</v>
      </c>
      <c r="B17" s="19" t="s">
        <v>9</v>
      </c>
      <c r="C17" s="20">
        <f>1.41*12*C21</f>
        <v>45151.02</v>
      </c>
    </row>
    <row r="18" spans="1:4">
      <c r="A18" s="5">
        <v>6</v>
      </c>
      <c r="B18" s="21" t="s">
        <v>10</v>
      </c>
      <c r="C18" s="6">
        <v>0</v>
      </c>
    </row>
    <row r="19" spans="1:4">
      <c r="A19" s="5">
        <v>7</v>
      </c>
      <c r="B19" s="22" t="s">
        <v>16</v>
      </c>
      <c r="C19" s="24">
        <f>1.8*3*C21+1.62*9*C21</f>
        <v>53316.630000000005</v>
      </c>
    </row>
    <row r="20" spans="1:4">
      <c r="A20" s="31">
        <v>8</v>
      </c>
      <c r="B20" s="21" t="s">
        <v>11</v>
      </c>
      <c r="C20" s="6">
        <f>C7+C14+C15+C17+C18+C19</f>
        <v>403477.20000000007</v>
      </c>
    </row>
    <row r="21" spans="1:4">
      <c r="A21" s="31">
        <v>9</v>
      </c>
      <c r="B21" s="32" t="s">
        <v>20</v>
      </c>
      <c r="C21" s="20">
        <f>[1]Лист1!$O$174</f>
        <v>2668.5</v>
      </c>
      <c r="D21" s="15"/>
    </row>
    <row r="23" spans="1:4">
      <c r="A23" s="33"/>
      <c r="B23" s="33" t="s">
        <v>23</v>
      </c>
    </row>
    <row r="24" spans="1:4">
      <c r="B24" s="8" t="s">
        <v>24</v>
      </c>
    </row>
    <row r="25" spans="1:4">
      <c r="B25" s="8" t="s">
        <v>25</v>
      </c>
      <c r="C25" s="41">
        <v>351766.7</v>
      </c>
    </row>
    <row r="26" spans="1:4">
      <c r="B26" s="8" t="s">
        <v>26</v>
      </c>
      <c r="C26" s="42">
        <f>C20-C25</f>
        <v>51710.500000000058</v>
      </c>
    </row>
    <row r="27" spans="1:4">
      <c r="B27" s="8" t="s">
        <v>27</v>
      </c>
    </row>
    <row r="28" spans="1:4">
      <c r="B28" s="8" t="s">
        <v>28</v>
      </c>
    </row>
    <row r="29" spans="1:4">
      <c r="B29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2014-11-28T09:08:56Z</dcterms:modified>
</cp:coreProperties>
</file>