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4" i="5"/>
  <c r="C24"/>
  <c r="D19"/>
  <c r="D16" l="1"/>
  <c r="D8"/>
  <c r="D13"/>
  <c r="D11"/>
  <c r="D9"/>
  <c r="D17"/>
  <c r="D12"/>
  <c r="D10"/>
  <c r="D15"/>
  <c r="D7" l="1"/>
  <c r="D18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<sst xmlns="http://schemas.openxmlformats.org/spreadsheetml/2006/main" count="30" uniqueCount="30">
  <si>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</si>
  <si>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</si>
  <si>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</si>
  <si>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</si>
  <si>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</si>
  <si>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</si>
  <si>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</si>
  <si>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</si>
  <si>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</si>
  <si>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</si>
  <si>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</si>
  <si>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</si>
  <si>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</si>
  <si>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</si>
  <si>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</si>
  <si>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</si>
  <si>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</si>
  <si>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</si>
  <si>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48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</si>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</sst>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4" fillId="0" borderId="9" xfId="0" applyNumberFormat="1" applyFont="1" applyBorder="1" applyAlignment="1">
      <alignment vertical="top" wrapText="1"/>
    </xf>
    <xf numFmtId="2" fontId="5" fillId="0" borderId="6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2" fontId="1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9">
          <cell r="O59">
            <v>3029.4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7" workbookViewId="0">
      <selection activeCell="L16" sqref="L16"/>
    </sheetView>
  </sheetViews>
  <sheetFormatPr defaultRowHeight="15.75"/>
  <cols>
    <col min="1" max="1" width="5.42578125" style="12" customWidth="1"/>
    <col min="2" max="2" width="67.42578125" style="9" customWidth="1"/>
    <col min="3" max="3" width="8.42578125" style="12" hidden="1" customWidth="1"/>
    <col min="4" max="4" width="18.140625" style="9" customWidth="1"/>
    <col min="5" max="5" width="10.7109375" style="9" bestFit="1" customWidth="1"/>
    <col min="6" max="8" width="0" style="9" hidden="1" customWidth="1"/>
    <col min="9" max="9" width="9.140625" style="9"/>
    <col min="10" max="10" width="15.7109375" style="9" customWidth="1"/>
    <col min="11" max="11" width="9.140625" style="9"/>
    <col min="12" max="12" width="12.5703125" style="9" customWidth="1"/>
    <col min="13" max="16384" width="9.140625" style="9"/>
  </cols>
  <sheetData>
    <row r="1" spans="1:12">
      <c r="A1" s="36" t="s">
        <v>22</v>
      </c>
    </row>
    <row r="2" spans="1:12">
      <c r="A2" s="1"/>
      <c r="B2" s="2" t="s">
        <v>18</v>
      </c>
      <c r="C2" s="1"/>
    </row>
    <row r="3" spans="1:12" ht="12.75" customHeight="1">
      <c r="A3" s="56" t="s">
        <v>0</v>
      </c>
      <c r="B3" s="57" t="s">
        <v>1</v>
      </c>
      <c r="C3" s="32"/>
      <c r="D3" s="60" t="s">
        <v>19</v>
      </c>
    </row>
    <row r="4" spans="1:12" ht="12.75" customHeight="1">
      <c r="A4" s="56"/>
      <c r="B4" s="58"/>
      <c r="C4" s="33"/>
      <c r="D4" s="61"/>
    </row>
    <row r="5" spans="1:12" ht="70.5" customHeight="1">
      <c r="A5" s="56"/>
      <c r="B5" s="59"/>
      <c r="C5" s="34"/>
      <c r="D5" s="62"/>
    </row>
    <row r="6" spans="1:12">
      <c r="A6" s="3">
        <v>1</v>
      </c>
      <c r="B6" s="4">
        <v>2</v>
      </c>
      <c r="C6" s="5"/>
      <c r="D6" s="4">
        <v>3</v>
      </c>
    </row>
    <row r="7" spans="1:12" ht="30" customHeight="1">
      <c r="A7" s="6" t="s">
        <v>2</v>
      </c>
      <c r="B7" s="28" t="s">
        <v>15</v>
      </c>
      <c r="C7" s="17"/>
      <c r="D7" s="13">
        <f>D8+D9+D10+D11</f>
        <v>152318.23199999999</v>
      </c>
    </row>
    <row r="8" spans="1:12">
      <c r="A8" s="8" t="s">
        <v>3</v>
      </c>
      <c r="B8" s="30" t="s">
        <v>4</v>
      </c>
      <c r="C8" s="18"/>
      <c r="D8" s="29">
        <f>(1.03*6*D19)+(0.92*6*D19)</f>
        <v>35443.979999999996</v>
      </c>
      <c r="E8" s="43"/>
      <c r="I8" s="43"/>
      <c r="L8" s="46"/>
    </row>
    <row r="9" spans="1:12">
      <c r="A9" s="8" t="s">
        <v>5</v>
      </c>
      <c r="B9" s="30" t="s">
        <v>6</v>
      </c>
      <c r="C9" s="19"/>
      <c r="D9" s="29">
        <f>(1.62*6*D19)+(1.45*6*D19)</f>
        <v>55801.548000000003</v>
      </c>
      <c r="E9" s="43"/>
      <c r="I9" s="43"/>
      <c r="L9" s="46"/>
    </row>
    <row r="10" spans="1:12" ht="20.25" customHeight="1">
      <c r="A10" s="8" t="s">
        <v>12</v>
      </c>
      <c r="B10" s="38" t="s">
        <v>14</v>
      </c>
      <c r="C10" s="37"/>
      <c r="D10" s="39">
        <f>0.87*6*D19+0.79*6*D19</f>
        <v>30172.824000000001</v>
      </c>
      <c r="E10" s="43"/>
      <c r="I10" s="43"/>
      <c r="L10" s="46"/>
    </row>
    <row r="11" spans="1:12" s="10" customFormat="1" ht="18" customHeight="1">
      <c r="A11" s="8" t="s">
        <v>13</v>
      </c>
      <c r="B11" s="30" t="s">
        <v>21</v>
      </c>
      <c r="C11" s="20"/>
      <c r="D11" s="29">
        <f>0.9*6*D19+0.8*6*D19</f>
        <v>30899.880000000005</v>
      </c>
      <c r="E11" s="44"/>
      <c r="I11" s="43"/>
      <c r="L11" s="46"/>
    </row>
    <row r="12" spans="1:12">
      <c r="A12" s="6">
        <v>2</v>
      </c>
      <c r="B12" s="28" t="s">
        <v>7</v>
      </c>
      <c r="C12" s="18"/>
      <c r="D12" s="13">
        <f>1.9*6*D19+1.69*6*D19</f>
        <v>65253.275999999998</v>
      </c>
      <c r="E12" s="43"/>
      <c r="I12" s="43"/>
      <c r="L12" s="46"/>
    </row>
    <row r="13" spans="1:12">
      <c r="A13" s="6">
        <v>3</v>
      </c>
      <c r="B13" s="28" t="s">
        <v>8</v>
      </c>
      <c r="C13" s="21"/>
      <c r="D13" s="13">
        <f>4.79*6*D19+4.28*6*D19</f>
        <v>164859.948</v>
      </c>
      <c r="E13" s="43"/>
      <c r="I13" s="43"/>
      <c r="L13" s="46"/>
    </row>
    <row r="14" spans="1:12" s="15" customFormat="1">
      <c r="A14" s="6">
        <v>4</v>
      </c>
      <c r="B14" s="22" t="s">
        <v>17</v>
      </c>
      <c r="C14" s="16"/>
      <c r="D14" s="14"/>
      <c r="E14" s="45"/>
      <c r="I14" s="43"/>
      <c r="L14" s="46"/>
    </row>
    <row r="15" spans="1:12">
      <c r="A15" s="6">
        <v>5</v>
      </c>
      <c r="B15" s="23" t="s">
        <v>9</v>
      </c>
      <c r="C15" s="24"/>
      <c r="D15" s="25">
        <f>1.41*D19*12</f>
        <v>51257.447999999997</v>
      </c>
      <c r="E15" s="43"/>
      <c r="I15" s="43"/>
      <c r="L15" s="46"/>
    </row>
    <row r="16" spans="1:12">
      <c r="A16" s="6">
        <v>6</v>
      </c>
      <c r="B16" s="26" t="s">
        <v>10</v>
      </c>
      <c r="C16" s="13"/>
      <c r="D16" s="7">
        <f>4.32*D19*12</f>
        <v>157044.09600000002</v>
      </c>
      <c r="E16" s="43"/>
      <c r="I16" s="43"/>
      <c r="L16" s="46"/>
    </row>
    <row r="17" spans="1:12">
      <c r="A17" s="6">
        <v>7</v>
      </c>
      <c r="B17" s="28" t="s">
        <v>16</v>
      </c>
      <c r="C17" s="27"/>
      <c r="D17" s="31">
        <f>1.8*6*D19+1.62*6*D19</f>
        <v>62163.288000000008</v>
      </c>
      <c r="E17" s="43"/>
      <c r="I17" s="43"/>
      <c r="L17" s="46"/>
    </row>
    <row r="18" spans="1:12">
      <c r="A18" s="11"/>
      <c r="B18" s="26" t="s">
        <v>11</v>
      </c>
      <c r="C18" s="13"/>
      <c r="D18" s="7">
        <f>D7+D12+D13+D15+D16+D17</f>
        <v>652896.28800000006</v>
      </c>
      <c r="L18" s="46"/>
    </row>
    <row r="19" spans="1:12">
      <c r="A19" s="40"/>
      <c r="B19" s="41" t="s">
        <v>20</v>
      </c>
      <c r="C19" s="40"/>
      <c r="D19" s="13">
        <f>[1]Лист1!$O$59</f>
        <v>3029.4</v>
      </c>
      <c r="L19" s="46"/>
    </row>
    <row r="20" spans="1:12">
      <c r="A20" s="42"/>
      <c r="B20" s="50"/>
      <c r="C20" s="51"/>
      <c r="D20" s="52"/>
      <c r="E20" s="53"/>
      <c r="F20" s="54"/>
      <c r="G20" s="54"/>
      <c r="H20" s="54"/>
      <c r="I20" s="54"/>
      <c r="J20" s="46"/>
      <c r="L20" s="46"/>
    </row>
    <row r="21" spans="1:12">
      <c r="A21" s="35"/>
      <c r="B21" s="55" t="s">
        <v>23</v>
      </c>
      <c r="C21" s="54"/>
      <c r="D21" s="54"/>
      <c r="E21" s="54"/>
      <c r="F21" s="54"/>
      <c r="G21" s="54"/>
      <c r="H21" s="54"/>
      <c r="I21" s="54"/>
    </row>
    <row r="22" spans="1:12">
      <c r="B22" s="54" t="s">
        <v>24</v>
      </c>
      <c r="C22" s="54"/>
      <c r="D22" s="54"/>
      <c r="E22" s="54"/>
      <c r="F22" s="54"/>
      <c r="G22" s="54"/>
      <c r="H22" s="54"/>
      <c r="I22" s="54"/>
    </row>
    <row r="23" spans="1:12">
      <c r="B23" s="9" t="s">
        <v>25</v>
      </c>
      <c r="C23" s="47">
        <v>1354136</v>
      </c>
      <c r="D23" s="15">
        <v>476289.53</v>
      </c>
    </row>
    <row r="24" spans="1:12">
      <c r="B24" s="9" t="s">
        <v>26</v>
      </c>
      <c r="C24" s="48">
        <f>C18-C23</f>
        <v>-1354136</v>
      </c>
      <c r="D24" s="49">
        <f>D18-D23</f>
        <v>176606.75800000003</v>
      </c>
    </row>
    <row r="25" spans="1:12">
      <c r="B25" s="9" t="s">
        <v>27</v>
      </c>
      <c r="C25" s="9"/>
    </row>
    <row r="26" spans="1:12">
      <c r="B26" s="9" t="s">
        <v>28</v>
      </c>
      <c r="C26" s="9"/>
    </row>
    <row r="27" spans="1:12">
      <c r="B27" s="9" t="s">
        <v>29</v>
      </c>
      <c r="C27" s="9"/>
    </row>
  </sheetData>
  <mergeCells count="3">
    <mergeCell ref="A3:A5"/>
    <mergeCell ref="B3:B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2012-05-31T08:46:49Z</cp:lastPrinted>
  <dcterms:created xsi:type="dcterms:W3CDTF">2012-02-14T06:25:59Z</dcterms:created>
  <dcterms:modified xsi:type="dcterms:W3CDTF">2014-11-27T05:24:15Z</dcterms:modified>
</cp:coreProperties>
</file>