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4" s="1"/>
  <c r="C16" l="1"/>
  <c r="C9"/>
  <c r="C11"/>
  <c r="C13"/>
  <c r="C18"/>
  <c r="C17"/>
  <c r="C8"/>
  <c r="C12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<sst xmlns="http://schemas.openxmlformats.org/spreadsheetml/2006/main" count="30" uniqueCount="30">
  <si>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</si>
  <si>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</si>
  <si>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</si>
  <si>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</si>
  <si>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</si>
  <si>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</si>
  <si>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</si>
  <si>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</si>
  <si>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</si>
  <si>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</si>
  <si>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</si>
  <si>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</si>
  <si>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</si>
  <si>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</si>
  <si>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</si>
  <si>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</si>
  <si>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</si>
  <si>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</si>
  <si>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135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</si>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</sst>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123">
          <cell r="O123">
            <v>23848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9.5703125" style="8" customWidth="1"/>
    <col min="3" max="3" width="14.85546875" style="8" customWidth="1"/>
    <col min="4" max="4" width="11.85546875" style="8" bestFit="1" customWidth="1"/>
    <col min="5" max="7" width="9.140625" style="8"/>
    <col min="8" max="8" width="11.85546875" style="8" bestFit="1" customWidth="1"/>
    <col min="9" max="16384" width="9.140625" style="8"/>
  </cols>
  <sheetData>
    <row r="1" spans="1:6">
      <c r="A1" s="26" t="s">
        <v>22</v>
      </c>
    </row>
    <row r="2" spans="1:6">
      <c r="A2" s="1"/>
      <c r="B2" s="2" t="s">
        <v>18</v>
      </c>
      <c r="C2" s="2"/>
    </row>
    <row r="3" spans="1:6">
      <c r="A3" s="38" t="s">
        <v>0</v>
      </c>
      <c r="B3" s="27"/>
      <c r="C3" s="39" t="s">
        <v>19</v>
      </c>
    </row>
    <row r="4" spans="1:6">
      <c r="A4" s="38"/>
      <c r="B4" s="28" t="s">
        <v>1</v>
      </c>
      <c r="C4" s="40"/>
    </row>
    <row r="5" spans="1:6" ht="9.75" customHeight="1">
      <c r="A5" s="38"/>
      <c r="B5" s="29"/>
      <c r="C5" s="41"/>
    </row>
    <row r="6" spans="1:6">
      <c r="A6" s="3">
        <v>1</v>
      </c>
      <c r="B6" s="4">
        <v>2</v>
      </c>
      <c r="C6" s="4">
        <v>3</v>
      </c>
    </row>
    <row r="7" spans="1:6" ht="30" customHeight="1">
      <c r="A7" s="5" t="s">
        <v>2</v>
      </c>
      <c r="B7" s="22" t="s">
        <v>15</v>
      </c>
      <c r="C7" s="11">
        <f>C8+C9+C10+C11+C12</f>
        <v>1253450.8799999999</v>
      </c>
    </row>
    <row r="8" spans="1:6" ht="15.75" customHeight="1">
      <c r="A8" s="7" t="s">
        <v>3</v>
      </c>
      <c r="B8" s="23" t="s">
        <v>4</v>
      </c>
      <c r="C8" s="25">
        <f>1.2*12*C20</f>
        <v>343411.19999999995</v>
      </c>
      <c r="F8" s="35"/>
    </row>
    <row r="9" spans="1:6" ht="15.75" customHeight="1">
      <c r="A9" s="7" t="s">
        <v>5</v>
      </c>
      <c r="B9" s="23" t="s">
        <v>6</v>
      </c>
      <c r="C9" s="25">
        <f>2.22*12*C20</f>
        <v>635310.72</v>
      </c>
      <c r="F9" s="35"/>
    </row>
    <row r="10" spans="1:6" s="14" customFormat="1" ht="15.75" hidden="1" customHeight="1">
      <c r="A10" s="10"/>
      <c r="B10" s="17"/>
      <c r="C10" s="16"/>
      <c r="F10" s="36"/>
    </row>
    <row r="11" spans="1:6" ht="15.75" customHeight="1">
      <c r="A11" s="7" t="s">
        <v>12</v>
      </c>
      <c r="B11" s="34" t="s">
        <v>14</v>
      </c>
      <c r="C11" s="33">
        <f>0.16*12*C20</f>
        <v>45788.159999999996</v>
      </c>
      <c r="F11" s="35"/>
    </row>
    <row r="12" spans="1:6" ht="15.75" customHeight="1">
      <c r="A12" s="7" t="s">
        <v>13</v>
      </c>
      <c r="B12" s="23" t="s">
        <v>21</v>
      </c>
      <c r="C12" s="25">
        <f>0.8*12*C20</f>
        <v>228940.80000000005</v>
      </c>
      <c r="F12" s="35"/>
    </row>
    <row r="13" spans="1:6">
      <c r="A13" s="5">
        <v>2</v>
      </c>
      <c r="B13" s="22" t="s">
        <v>7</v>
      </c>
      <c r="C13" s="11">
        <f>1.71*12*C20</f>
        <v>489360.95999999996</v>
      </c>
      <c r="F13" s="35"/>
    </row>
    <row r="14" spans="1:6">
      <c r="A14" s="5">
        <v>3</v>
      </c>
      <c r="B14" s="22" t="s">
        <v>8</v>
      </c>
      <c r="C14" s="11">
        <f>4.54*12*C20</f>
        <v>1299239.04</v>
      </c>
      <c r="F14" s="35"/>
    </row>
    <row r="15" spans="1:6" s="13" customFormat="1">
      <c r="A15" s="5">
        <v>4</v>
      </c>
      <c r="B15" s="18" t="s">
        <v>17</v>
      </c>
      <c r="C15" s="12"/>
      <c r="F15" s="37"/>
    </row>
    <row r="16" spans="1:6">
      <c r="A16" s="5">
        <v>5</v>
      </c>
      <c r="B16" s="19" t="s">
        <v>9</v>
      </c>
      <c r="C16" s="20">
        <f>1.41*12*C20</f>
        <v>403508.16</v>
      </c>
      <c r="F16" s="35"/>
    </row>
    <row r="17" spans="1:8">
      <c r="A17" s="5">
        <v>6</v>
      </c>
      <c r="B17" s="21" t="s">
        <v>10</v>
      </c>
      <c r="C17" s="6">
        <f>4.32*12*C20</f>
        <v>1236280.3200000001</v>
      </c>
      <c r="F17" s="35"/>
    </row>
    <row r="18" spans="1:8">
      <c r="A18" s="5">
        <v>7</v>
      </c>
      <c r="B18" s="22" t="s">
        <v>16</v>
      </c>
      <c r="C18" s="24">
        <f>1.67*12*C20</f>
        <v>477913.92</v>
      </c>
      <c r="F18" s="35"/>
    </row>
    <row r="19" spans="1:8">
      <c r="A19" s="31">
        <v>8</v>
      </c>
      <c r="B19" s="21" t="s">
        <v>11</v>
      </c>
      <c r="C19" s="6">
        <f>C7+C13+C14+C16+C17+C18</f>
        <v>5159753.28</v>
      </c>
      <c r="D19" s="15"/>
      <c r="F19" s="35"/>
    </row>
    <row r="20" spans="1:8">
      <c r="A20" s="31">
        <v>9</v>
      </c>
      <c r="B20" s="32" t="s">
        <v>20</v>
      </c>
      <c r="C20" s="20">
        <f>[1]Лист1!$O$123</f>
        <v>23848</v>
      </c>
      <c r="D20" s="15"/>
      <c r="F20" s="35"/>
      <c r="H20" s="15"/>
    </row>
    <row r="22" spans="1:8">
      <c r="A22" s="30"/>
      <c r="B22" s="30" t="s">
        <v>23</v>
      </c>
    </row>
    <row r="23" spans="1:8">
      <c r="B23" s="8" t="s">
        <v>24</v>
      </c>
    </row>
    <row r="24" spans="1:8">
      <c r="B24" s="8" t="s">
        <v>25</v>
      </c>
      <c r="C24" s="42">
        <v>4479112.7699999996</v>
      </c>
    </row>
    <row r="25" spans="1:8">
      <c r="B25" s="8" t="s">
        <v>26</v>
      </c>
      <c r="C25" s="43">
        <f>C19-C24</f>
        <v>680640.51000000071</v>
      </c>
    </row>
    <row r="26" spans="1:8">
      <c r="B26" s="8" t="s">
        <v>27</v>
      </c>
    </row>
    <row r="27" spans="1:8">
      <c r="B27" s="8" t="s">
        <v>28</v>
      </c>
    </row>
    <row r="28" spans="1:8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2014-11-27T09:43:51Z</dcterms:modified>
</cp:coreProperties>
</file>