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7" s="1"/>
  <c r="C19" s="1"/>
  <c r="C13"/>
  <c r="C16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<sst xmlns="http://schemas.openxmlformats.org/spreadsheetml/2006/main" count="28" uniqueCount="28">
  <si>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</si>
  <si>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</si>
  <si>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</si>
  <si>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</si>
  <si>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</si>
  <si>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</si>
  <si>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</si>
  <si>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</si>
  <si>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</si>
  <si>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</si>
  <si>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</si>
  <si>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</si>
  <si>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</si>
  <si>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</si>
  <si>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</si>
  <si>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</si>
  <si>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</si>
  <si>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</si>
  <si>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 а</t>
  </si>
  <si>
    <t>План работ на 2012 год по содержанию и ремонту общего имущества МКД</t>
  </si>
  <si>
    <t>сумма, руб.</t>
  </si>
  <si>
    <t>Общая площадь МКД, м.к.в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</si>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</sst>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3">
          <cell r="O33">
            <v>3835.5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12" customWidth="1"/>
    <col min="2" max="2" width="67.28515625" style="8" customWidth="1"/>
    <col min="3" max="3" width="15.85546875" style="8" customWidth="1"/>
    <col min="4" max="16384" width="9.140625" style="8"/>
  </cols>
  <sheetData>
    <row r="1" spans="1:3">
      <c r="A1" s="27" t="s">
        <v>19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20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212179.86</v>
      </c>
    </row>
    <row r="8" spans="1:3" ht="15.75" customHeight="1">
      <c r="A8" s="7" t="s">
        <v>3</v>
      </c>
      <c r="B8" s="24" t="s">
        <v>4</v>
      </c>
      <c r="C8" s="26">
        <f>1.08*12*C20</f>
        <v>49708.08</v>
      </c>
    </row>
    <row r="9" spans="1:3" ht="15.75" customHeight="1">
      <c r="A9" s="7" t="s">
        <v>5</v>
      </c>
      <c r="B9" s="24" t="s">
        <v>6</v>
      </c>
      <c r="C9" s="26">
        <f>2.22*12*C20</f>
        <v>102177.72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0.42*12*C20</f>
        <v>19330.920000000002</v>
      </c>
    </row>
    <row r="12" spans="1:3" ht="15.75" customHeight="1">
      <c r="A12" s="7" t="s">
        <v>13</v>
      </c>
      <c r="B12" s="24" t="s">
        <v>22</v>
      </c>
      <c r="C12" s="26">
        <f>0.89*12*C20</f>
        <v>40963.14</v>
      </c>
    </row>
    <row r="13" spans="1:3">
      <c r="A13" s="5">
        <v>2</v>
      </c>
      <c r="B13" s="23" t="s">
        <v>7</v>
      </c>
      <c r="C13" s="14">
        <f>1.47*12*C20</f>
        <v>67658.22</v>
      </c>
    </row>
    <row r="14" spans="1:3">
      <c r="A14" s="5">
        <v>3</v>
      </c>
      <c r="B14" s="23" t="s">
        <v>8</v>
      </c>
      <c r="C14" s="14">
        <f>4.05*12*C20</f>
        <v>186405.3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10">
        <f>1.41*12*C20</f>
        <v>64896.659999999996</v>
      </c>
    </row>
    <row r="17" spans="1:4">
      <c r="A17" s="5">
        <v>6</v>
      </c>
      <c r="B17" s="15" t="s">
        <v>10</v>
      </c>
      <c r="C17" s="6">
        <f>4.32*12*C20</f>
        <v>198832.32</v>
      </c>
    </row>
    <row r="18" spans="1:4">
      <c r="A18" s="5">
        <v>7</v>
      </c>
      <c r="B18" s="23" t="s">
        <v>16</v>
      </c>
      <c r="C18" s="25">
        <f>1.8*12*C20</f>
        <v>82846.8</v>
      </c>
    </row>
    <row r="19" spans="1:4">
      <c r="A19" s="11">
        <v>8</v>
      </c>
      <c r="B19" s="15" t="s">
        <v>11</v>
      </c>
      <c r="C19" s="6">
        <f>C7+C13+C14+C16+C17+C18</f>
        <v>812819.15999999992</v>
      </c>
    </row>
    <row r="20" spans="1:4">
      <c r="A20" s="11">
        <v>9</v>
      </c>
      <c r="B20" s="31" t="s">
        <v>21</v>
      </c>
      <c r="C20" s="32">
        <f>[1]Лист1!$O$33</f>
        <v>3835.5</v>
      </c>
      <c r="D20" s="21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1">
        <v>837387.35</v>
      </c>
    </row>
    <row r="25" spans="1:4" ht="31.5">
      <c r="B25" s="40" t="s">
        <v>26</v>
      </c>
      <c r="C25" s="42">
        <f>C19-C24</f>
        <v>-24568.190000000061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2014-12-01T09:27:25Z</dcterms:modified>
</cp:coreProperties>
</file>