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4" s="1"/>
  <c r="C16" l="1"/>
  <c r="C8"/>
  <c r="C11"/>
  <c r="C13"/>
  <c r="C18"/>
  <c r="C17"/>
  <c r="C9"/>
  <c r="C7" s="1"/>
  <c r="C19" s="1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<sst xmlns="http://schemas.openxmlformats.org/spreadsheetml/2006/main" count="30" uniqueCount="30">
  <si>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</si>
  <si>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</si>
  <si>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</si>
  <si>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</si>
  <si>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</si>
  <si>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</si>
  <si>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</si>
  <si>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</si>
  <si>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</si>
  <si>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</si>
  <si>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</si>
  <si>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</si>
  <si>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</si>
  <si>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</si>
  <si>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</si>
  <si>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</si>
  <si>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</si>
  <si>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</si>
  <si>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11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</si>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</sst>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50">
          <cell r="O150">
            <v>15372.3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H12" sqref="H12"/>
    </sheetView>
  </sheetViews>
  <sheetFormatPr defaultRowHeight="15.75"/>
  <cols>
    <col min="1" max="1" width="5.42578125" style="9" customWidth="1"/>
    <col min="2" max="2" width="68.7109375" style="8" customWidth="1"/>
    <col min="3" max="3" width="13.5703125" style="8" customWidth="1"/>
    <col min="4" max="4" width="14.42578125" style="8" customWidth="1"/>
    <col min="5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7"/>
      <c r="C3" s="36" t="s">
        <v>19</v>
      </c>
    </row>
    <row r="4" spans="1:3">
      <c r="A4" s="35"/>
      <c r="B4" s="28" t="s">
        <v>1</v>
      </c>
      <c r="C4" s="37"/>
    </row>
    <row r="5" spans="1:3" ht="9.75" customHeight="1">
      <c r="A5" s="35"/>
      <c r="B5" s="29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732643.81799999997</v>
      </c>
    </row>
    <row r="8" spans="1:3" ht="15.75" customHeight="1">
      <c r="A8" s="7" t="s">
        <v>3</v>
      </c>
      <c r="B8" s="24" t="s">
        <v>4</v>
      </c>
      <c r="C8" s="23">
        <f>1.18*2*C20+1.05*10*C20</f>
        <v>197687.77799999999</v>
      </c>
    </row>
    <row r="9" spans="1:3" ht="15.75" customHeight="1">
      <c r="A9" s="7" t="s">
        <v>5</v>
      </c>
      <c r="B9" s="24" t="s">
        <v>6</v>
      </c>
      <c r="C9" s="23">
        <f>1.79*2*C20+1.62*10*C20</f>
        <v>304064.09400000004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0.41*2*C20+0.38*10*C20</f>
        <v>71020.025999999998</v>
      </c>
    </row>
    <row r="12" spans="1:3" ht="15.75" customHeight="1">
      <c r="A12" s="7" t="s">
        <v>13</v>
      </c>
      <c r="B12" s="24" t="s">
        <v>21</v>
      </c>
      <c r="C12" s="23">
        <f>0.95*2*C20+0.85*10*C20</f>
        <v>159871.91999999998</v>
      </c>
    </row>
    <row r="13" spans="1:3">
      <c r="A13" s="5">
        <v>2</v>
      </c>
      <c r="B13" s="22" t="s">
        <v>7</v>
      </c>
      <c r="C13" s="11">
        <f>2.64*2*C20+(2.23+0.07+0.07)*10*C20</f>
        <v>445489.2539999999</v>
      </c>
    </row>
    <row r="14" spans="1:3">
      <c r="A14" s="5">
        <v>3</v>
      </c>
      <c r="B14" s="22" t="s">
        <v>8</v>
      </c>
      <c r="C14" s="11">
        <f>5.2*2*C20+(2.85+1.73+0.08)*10*C20</f>
        <v>876221.09999999986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260099.31599999996</v>
      </c>
    </row>
    <row r="17" spans="1:4">
      <c r="A17" s="5">
        <v>6</v>
      </c>
      <c r="B17" s="21" t="s">
        <v>10</v>
      </c>
      <c r="C17" s="6">
        <f>4.32*12*C20</f>
        <v>796900.03200000001</v>
      </c>
    </row>
    <row r="18" spans="1:4">
      <c r="A18" s="5">
        <v>7</v>
      </c>
      <c r="B18" s="22" t="s">
        <v>16</v>
      </c>
      <c r="C18" s="25">
        <f>1.8*2*C20+1.62*10*C20</f>
        <v>304371.54000000004</v>
      </c>
    </row>
    <row r="19" spans="1:4">
      <c r="A19" s="30">
        <v>8</v>
      </c>
      <c r="B19" s="21" t="s">
        <v>11</v>
      </c>
      <c r="C19" s="6">
        <f>C7+C13+C14+C16+C17+C18</f>
        <v>3415725.06</v>
      </c>
    </row>
    <row r="20" spans="1:4">
      <c r="A20" s="30">
        <v>9</v>
      </c>
      <c r="B20" s="31" t="s">
        <v>20</v>
      </c>
      <c r="C20" s="20">
        <f>[1]Лист1!$O$150</f>
        <v>15372.3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9">
        <v>2988127.17</v>
      </c>
    </row>
    <row r="25" spans="1:4">
      <c r="B25" s="8" t="s">
        <v>26</v>
      </c>
      <c r="C25" s="40">
        <f>C19-C24</f>
        <v>427597.89000000013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2014-11-27T10:03:49Z</dcterms:modified>
</cp:coreProperties>
</file>