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9"/>
  <c r="C12"/>
  <c r="C8"/>
  <c r="C16"/>
  <c r="C20"/>
  <c r="C14" s="1"/>
  <c r="C17" l="1"/>
  <c r="C11"/>
  <c r="C18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<sst xmlns="http://schemas.openxmlformats.org/spreadsheetml/2006/main" count="30" uniqueCount="30">
  <si>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</si>
  <si>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</si>
  <si>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</si>
  <si>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</si>
  <si>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</si>
  <si>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</si>
  <si>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</si>
  <si>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</si>
  <si>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</si>
  <si>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</si>
  <si>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</si>
  <si>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</si>
  <si>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</si>
  <si>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</si>
  <si>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</si>
  <si>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</si>
  <si>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</si>
  <si>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</si>
  <si>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123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</si>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</sst>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2" fontId="6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0">
          <cell r="O40">
            <v>3689.8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C26" sqref="C26"/>
    </sheetView>
  </sheetViews>
  <sheetFormatPr defaultRowHeight="15.75"/>
  <cols>
    <col min="1" max="1" width="5.42578125" style="11" customWidth="1"/>
    <col min="2" max="2" width="69" style="8" customWidth="1"/>
    <col min="3" max="4" width="15.42578125" style="8" customWidth="1"/>
    <col min="5" max="5" width="9.5703125" style="8" bestFit="1" customWidth="1"/>
    <col min="6" max="6" width="10.85546875" style="8" bestFit="1" customWidth="1"/>
    <col min="7" max="7" width="10.7109375" style="8" bestFit="1" customWidth="1"/>
    <col min="8" max="16384" width="9.140625" style="8"/>
  </cols>
  <sheetData>
    <row r="1" spans="1:8">
      <c r="A1" s="25" t="s">
        <v>22</v>
      </c>
    </row>
    <row r="2" spans="1:8">
      <c r="A2" s="1"/>
      <c r="B2" s="2" t="s">
        <v>18</v>
      </c>
      <c r="C2" s="2"/>
    </row>
    <row r="3" spans="1:8">
      <c r="A3" s="40" t="s">
        <v>0</v>
      </c>
      <c r="B3" s="26"/>
      <c r="C3" s="41" t="s">
        <v>19</v>
      </c>
    </row>
    <row r="4" spans="1:8">
      <c r="A4" s="40"/>
      <c r="B4" s="27" t="s">
        <v>1</v>
      </c>
      <c r="C4" s="42"/>
    </row>
    <row r="5" spans="1:8" ht="9.75" customHeight="1">
      <c r="A5" s="40"/>
      <c r="B5" s="28"/>
      <c r="C5" s="43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21" t="s">
        <v>15</v>
      </c>
      <c r="C7" s="13">
        <f>C8+C9+C10+C11+C12</f>
        <v>197478.09600000002</v>
      </c>
    </row>
    <row r="8" spans="1:8" ht="15.75" customHeight="1">
      <c r="A8" s="7" t="s">
        <v>3</v>
      </c>
      <c r="B8" s="22" t="s">
        <v>4</v>
      </c>
      <c r="C8" s="24">
        <f>0.93*9*C20+0.84*3*C20</f>
        <v>40181.922000000006</v>
      </c>
      <c r="D8" s="35"/>
      <c r="H8" s="35"/>
    </row>
    <row r="9" spans="1:8" ht="15.75" customHeight="1">
      <c r="A9" s="7" t="s">
        <v>5</v>
      </c>
      <c r="B9" s="22" t="s">
        <v>6</v>
      </c>
      <c r="C9" s="24">
        <f>2.21*9*C20+2.05*3*C20</f>
        <v>96082.392000000007</v>
      </c>
      <c r="D9" s="35"/>
      <c r="H9" s="35"/>
    </row>
    <row r="10" spans="1:8" s="18" customFormat="1" ht="15.75" hidden="1" customHeight="1">
      <c r="A10" s="12"/>
      <c r="B10" s="17"/>
      <c r="C10" s="20"/>
      <c r="D10" s="36"/>
      <c r="H10" s="35"/>
    </row>
    <row r="11" spans="1:8" ht="15.75" customHeight="1">
      <c r="A11" s="7" t="s">
        <v>12</v>
      </c>
      <c r="B11" s="32" t="s">
        <v>14</v>
      </c>
      <c r="C11" s="31">
        <f>0.48*9*C20+0.39*3*C20</f>
        <v>20257.002</v>
      </c>
      <c r="D11" s="35"/>
      <c r="H11" s="35"/>
    </row>
    <row r="12" spans="1:8" ht="15.75" customHeight="1">
      <c r="A12" s="7" t="s">
        <v>13</v>
      </c>
      <c r="B12" s="22" t="s">
        <v>21</v>
      </c>
      <c r="C12" s="24">
        <f>0.95*9*C20+0.85*3*C20</f>
        <v>40956.78</v>
      </c>
      <c r="D12" s="35"/>
      <c r="H12" s="35"/>
    </row>
    <row r="13" spans="1:8">
      <c r="A13" s="5">
        <v>2</v>
      </c>
      <c r="B13" s="21" t="s">
        <v>7</v>
      </c>
      <c r="C13" s="13">
        <f>1.94*9*C20+1.72*3*C20</f>
        <v>83463.276000000013</v>
      </c>
      <c r="D13" s="35"/>
      <c r="H13" s="35"/>
    </row>
    <row r="14" spans="1:8">
      <c r="A14" s="5">
        <v>3</v>
      </c>
      <c r="B14" s="21" t="s">
        <v>8</v>
      </c>
      <c r="C14" s="13">
        <f>4.18*9*C20+3.76*3*C20</f>
        <v>180431.21999999997</v>
      </c>
      <c r="D14" s="35"/>
      <c r="H14" s="35"/>
    </row>
    <row r="15" spans="1:8" s="16" customFormat="1">
      <c r="A15" s="5">
        <v>4</v>
      </c>
      <c r="B15" s="19" t="s">
        <v>17</v>
      </c>
      <c r="C15" s="15"/>
      <c r="D15" s="34"/>
      <c r="H15" s="34"/>
    </row>
    <row r="16" spans="1:8">
      <c r="A16" s="5">
        <v>5</v>
      </c>
      <c r="B16" s="9" t="s">
        <v>9</v>
      </c>
      <c r="C16" s="30">
        <f>1.41*12*C20</f>
        <v>62431.415999999997</v>
      </c>
      <c r="D16" s="35"/>
      <c r="H16" s="35"/>
    </row>
    <row r="17" spans="1:8">
      <c r="A17" s="5">
        <v>6</v>
      </c>
      <c r="B17" s="14" t="s">
        <v>10</v>
      </c>
      <c r="C17" s="6">
        <f>4.32*12*C20</f>
        <v>191279.23200000002</v>
      </c>
      <c r="D17" s="35"/>
      <c r="H17" s="35"/>
    </row>
    <row r="18" spans="1:8">
      <c r="A18" s="5">
        <v>7</v>
      </c>
      <c r="B18" s="21" t="s">
        <v>16</v>
      </c>
      <c r="C18" s="23">
        <f>1.7*9*C20+1.53*3*C20</f>
        <v>73390.122000000003</v>
      </c>
      <c r="D18" s="35"/>
      <c r="H18" s="35"/>
    </row>
    <row r="19" spans="1:8">
      <c r="A19" s="10">
        <v>8</v>
      </c>
      <c r="B19" s="14" t="s">
        <v>11</v>
      </c>
      <c r="C19" s="6">
        <f>C7+C13+C14+C16+C17+C18</f>
        <v>788473.36199999996</v>
      </c>
      <c r="D19" s="35"/>
    </row>
    <row r="20" spans="1:8">
      <c r="A20" s="10">
        <v>9</v>
      </c>
      <c r="B20" s="29" t="s">
        <v>20</v>
      </c>
      <c r="C20" s="30">
        <f>[1]Лист1!$O$40</f>
        <v>3689.8</v>
      </c>
      <c r="D20" s="37"/>
    </row>
    <row r="21" spans="1:8">
      <c r="D21" s="35"/>
      <c r="E21" s="39"/>
      <c r="F21" s="39"/>
      <c r="G21" s="39"/>
    </row>
    <row r="22" spans="1:8">
      <c r="A22" s="33"/>
      <c r="B22" s="33" t="s">
        <v>23</v>
      </c>
      <c r="F22" s="38"/>
      <c r="G22" s="38"/>
    </row>
    <row r="23" spans="1:8">
      <c r="B23" s="8" t="s">
        <v>24</v>
      </c>
    </row>
    <row r="24" spans="1:8">
      <c r="B24" s="8" t="s">
        <v>25</v>
      </c>
      <c r="C24" s="8">
        <v>685581.19</v>
      </c>
    </row>
    <row r="25" spans="1:8">
      <c r="B25" s="8" t="s">
        <v>26</v>
      </c>
      <c r="C25" s="38">
        <f>C19-C24</f>
        <v>102892.17200000002</v>
      </c>
    </row>
    <row r="26" spans="1:8">
      <c r="B26" s="8" t="s">
        <v>27</v>
      </c>
    </row>
    <row r="27" spans="1:8">
      <c r="B27" s="8" t="s">
        <v>28</v>
      </c>
    </row>
    <row r="28" spans="1:8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2014-12-01T10:12:09Z</dcterms:modified>
</cp:coreProperties>
</file>