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16"/>
  <c r="C13"/>
  <c r="C11"/>
  <c r="C8"/>
  <c r="C20"/>
  <c r="C18" s="1"/>
  <c r="C9" l="1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<sst xmlns="http://schemas.openxmlformats.org/spreadsheetml/2006/main" count="30" uniqueCount="30">
  <si>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</si>
  <si>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</si>
  <si>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</si>
  <si>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</si>
  <si>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</si>
  <si>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</si>
  <si>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</si>
  <si>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</si>
  <si>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</si>
  <si>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</si>
  <si>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</si>
  <si>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</si>
  <si>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</si>
  <si>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</si>
  <si>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</si>
  <si>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</si>
  <si>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</si>
  <si>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</si>
  <si>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Станционная, 16 б</t>
  </si>
  <si>
    <t>сумма, руб.</t>
  </si>
  <si>
    <t>Общая площадь МКД, м.кв.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</si>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</sst>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191">
          <cell r="O191">
            <v>3411.6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C24" sqref="C24:C25"/>
    </sheetView>
  </sheetViews>
  <sheetFormatPr defaultRowHeight="15.75"/>
  <cols>
    <col min="1" max="1" width="5.42578125" style="9" customWidth="1"/>
    <col min="2" max="2" width="67.85546875" style="8" customWidth="1"/>
    <col min="3" max="3" width="17.5703125" style="8" customWidth="1"/>
    <col min="4" max="4" width="10.7109375" style="8" bestFit="1" customWidth="1"/>
    <col min="5" max="16384" width="9.140625" style="8"/>
  </cols>
  <sheetData>
    <row r="1" spans="1:3">
      <c r="A1" s="33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180951.264</v>
      </c>
    </row>
    <row r="8" spans="1:3">
      <c r="A8" s="7" t="s">
        <v>3</v>
      </c>
      <c r="B8" s="24" t="s">
        <v>4</v>
      </c>
      <c r="C8" s="23">
        <f>1.09*12*C20</f>
        <v>44623.728000000003</v>
      </c>
    </row>
    <row r="9" spans="1:3">
      <c r="A9" s="7" t="s">
        <v>5</v>
      </c>
      <c r="B9" s="24" t="s">
        <v>6</v>
      </c>
      <c r="C9" s="23">
        <f>2.19*12*C20</f>
        <v>89656.847999999998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0.24*12*C20</f>
        <v>9825.4079999999994</v>
      </c>
    </row>
    <row r="12" spans="1:3" ht="18" customHeight="1">
      <c r="A12" s="7" t="s">
        <v>13</v>
      </c>
      <c r="B12" s="24" t="s">
        <v>21</v>
      </c>
      <c r="C12" s="23">
        <f>0.9*12*C20</f>
        <v>36845.279999999999</v>
      </c>
    </row>
    <row r="13" spans="1:3">
      <c r="A13" s="5">
        <v>2</v>
      </c>
      <c r="B13" s="22" t="s">
        <v>7</v>
      </c>
      <c r="C13" s="11">
        <f>3.76*12*C20</f>
        <v>153931.39199999999</v>
      </c>
    </row>
    <row r="14" spans="1:3">
      <c r="A14" s="5">
        <v>3</v>
      </c>
      <c r="B14" s="22" t="s">
        <v>8</v>
      </c>
      <c r="C14" s="11">
        <f>3.89*12*C20</f>
        <v>159253.48799999998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57724.27199999999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1.8*12*C20</f>
        <v>73690.559999999998</v>
      </c>
    </row>
    <row r="19" spans="1:4">
      <c r="A19" s="29">
        <v>8</v>
      </c>
      <c r="B19" s="21" t="s">
        <v>11</v>
      </c>
      <c r="C19" s="6">
        <f>C7+C13+C14+C16+C17+C18</f>
        <v>625550.97600000002</v>
      </c>
    </row>
    <row r="20" spans="1:4">
      <c r="A20" s="29">
        <v>9</v>
      </c>
      <c r="B20" s="30" t="s">
        <v>20</v>
      </c>
      <c r="C20" s="20">
        <f>[1]Лист1!$O$191</f>
        <v>3411.6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621545.55000000005</v>
      </c>
    </row>
    <row r="25" spans="1:4">
      <c r="B25" s="8" t="s">
        <v>26</v>
      </c>
      <c r="C25" s="40">
        <f>C19-C24</f>
        <v>4005.4259999999776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2014-11-28T08:43:22Z</dcterms:modified>
</cp:coreProperties>
</file>