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6" s="1"/>
  <c r="C9" l="1"/>
  <c r="C12"/>
  <c r="C14"/>
  <c r="C18"/>
  <c r="C8"/>
  <c r="C7" s="1"/>
  <c r="C11"/>
  <c r="C13"/>
  <c r="C19" l="1"/>
  <c r="C25" s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<sst xmlns="http://schemas.openxmlformats.org/spreadsheetml/2006/main" count="28" uniqueCount="28">
  <si>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</si>
  <si>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</si>
  <si>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</si>
  <si>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</si>
  <si>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</si>
  <si>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</si>
  <si>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</si>
  <si>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</si>
  <si>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</si>
  <si>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</si>
  <si>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</si>
  <si>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</si>
  <si>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</si>
  <si>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</si>
  <si>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</si>
  <si>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</si>
  <si>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</si>
  <si>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</si>
  <si>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Космонавтов, 33 а</t>
  </si>
  <si>
    <t>сумма, руб.</t>
  </si>
  <si>
    <t>План работ на 2012 год по содержанию и ремонту общего имущества МКД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</si>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</sst>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80">
          <cell r="O180">
            <v>3863.25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activeCell="K18" sqref="K18"/>
    </sheetView>
  </sheetViews>
  <sheetFormatPr defaultRowHeight="15.75"/>
  <cols>
    <col min="1" max="1" width="5.42578125" style="9" customWidth="1"/>
    <col min="2" max="2" width="66.5703125" style="8" customWidth="1"/>
    <col min="3" max="3" width="15.42578125" style="8" customWidth="1"/>
    <col min="4" max="4" width="10.7109375" style="8" bestFit="1" customWidth="1"/>
    <col min="5" max="16384" width="9.140625" style="8"/>
  </cols>
  <sheetData>
    <row r="1" spans="1:3">
      <c r="A1" s="26" t="s">
        <v>20</v>
      </c>
    </row>
    <row r="2" spans="1:3">
      <c r="A2" s="1"/>
      <c r="B2" s="2" t="s">
        <v>18</v>
      </c>
      <c r="C2" s="2"/>
    </row>
    <row r="3" spans="1:3">
      <c r="A3" s="37" t="s">
        <v>0</v>
      </c>
      <c r="B3" s="27"/>
      <c r="C3" s="38" t="s">
        <v>19</v>
      </c>
    </row>
    <row r="4" spans="1:3">
      <c r="A4" s="37"/>
      <c r="B4" s="28" t="s">
        <v>1</v>
      </c>
      <c r="C4" s="39"/>
    </row>
    <row r="5" spans="1:3" ht="9.75" customHeight="1">
      <c r="A5" s="37"/>
      <c r="B5" s="29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213251.4</v>
      </c>
    </row>
    <row r="8" spans="1:3" ht="15.75" customHeight="1">
      <c r="A8" s="7" t="s">
        <v>3</v>
      </c>
      <c r="B8" s="23" t="s">
        <v>4</v>
      </c>
      <c r="C8" s="25">
        <f>1.28*12*C20</f>
        <v>59339.519999999997</v>
      </c>
    </row>
    <row r="9" spans="1:3" ht="15.75" customHeight="1">
      <c r="A9" s="7" t="s">
        <v>5</v>
      </c>
      <c r="B9" s="23" t="s">
        <v>6</v>
      </c>
      <c r="C9" s="25">
        <f>2.2*12*C20</f>
        <v>101989.8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0.17*12*C20</f>
        <v>7881.03</v>
      </c>
    </row>
    <row r="12" spans="1:3" ht="15.75" customHeight="1">
      <c r="A12" s="7" t="s">
        <v>13</v>
      </c>
      <c r="B12" s="23" t="s">
        <v>22</v>
      </c>
      <c r="C12" s="25">
        <f>0.95*12*C20</f>
        <v>44041.049999999996</v>
      </c>
    </row>
    <row r="13" spans="1:3">
      <c r="A13" s="5">
        <v>2</v>
      </c>
      <c r="B13" s="22" t="s">
        <v>7</v>
      </c>
      <c r="C13" s="11">
        <f>3.04*12*C20</f>
        <v>140931.36000000002</v>
      </c>
    </row>
    <row r="14" spans="1:3">
      <c r="A14" s="5">
        <v>3</v>
      </c>
      <c r="B14" s="22" t="s">
        <v>8</v>
      </c>
      <c r="C14" s="11">
        <f>2.89*12*C20</f>
        <v>133977.51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65366.189999999995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4">
        <f>1.8*12*C20</f>
        <v>83446.200000000012</v>
      </c>
    </row>
    <row r="19" spans="1:4">
      <c r="A19" s="30">
        <v>8</v>
      </c>
      <c r="B19" s="21" t="s">
        <v>11</v>
      </c>
      <c r="C19" s="6">
        <f>C7+C13+C14+C16+C17+C18</f>
        <v>636972.65999999992</v>
      </c>
    </row>
    <row r="20" spans="1:4">
      <c r="A20" s="30">
        <v>9</v>
      </c>
      <c r="B20" s="31" t="s">
        <v>21</v>
      </c>
      <c r="C20" s="20">
        <f>[1]Лист1!$O$180</f>
        <v>3863.25</v>
      </c>
      <c r="D20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5">
        <v>637641.65</v>
      </c>
    </row>
    <row r="25" spans="1:4" ht="31.5">
      <c r="B25" s="41" t="s">
        <v>26</v>
      </c>
      <c r="C25" s="36">
        <f>C19-C24</f>
        <v>-668.9900000001071</v>
      </c>
    </row>
    <row r="26" spans="1:4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2014-11-27T07:09:21Z</dcterms:modified>
</cp:coreProperties>
</file>