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 s="1"/>
  <c r="C11" l="1"/>
  <c r="C18"/>
  <c r="C8"/>
  <c r="C13"/>
  <c r="C16"/>
  <c r="C9"/>
  <c r="C12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<sst xmlns="http://schemas.openxmlformats.org/spreadsheetml/2006/main" count="28" uniqueCount="28">
  <si>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</si>
  <si>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</si>
  <si>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</si>
  <si>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</si>
  <si>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</si>
  <si>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</si>
  <si>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</si>
  <si>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АРС (аварийно-диспетчерская служба)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</si>
  <si>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</si>
  <si>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</si>
  <si>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</si>
  <si>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</si>
  <si>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</si>
  <si>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</si>
  <si>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</si>
  <si>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</si>
  <si>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</si>
  <si>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</si>
  <si>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</si>
  <si>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10</t>
  </si>
  <si>
    <t>сумма, руб.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</si>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</sst>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61">
          <cell r="O161">
            <v>2855.3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7.140625" style="8" customWidth="1"/>
    <col min="3" max="3" width="16.85546875" style="8" customWidth="1"/>
    <col min="4" max="4" width="9.140625" style="8"/>
    <col min="5" max="5" width="10.7109375" style="8" bestFit="1" customWidth="1"/>
    <col min="6" max="16384" width="9.140625" style="8"/>
  </cols>
  <sheetData>
    <row r="1" spans="1:3">
      <c r="A1" s="34" t="s">
        <v>22</v>
      </c>
    </row>
    <row r="2" spans="1:3">
      <c r="A2" s="1"/>
      <c r="B2" s="2" t="s">
        <v>19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16</v>
      </c>
      <c r="C7" s="11">
        <f>C8+C9+C10+C11+C12</f>
        <v>110328.79200000002</v>
      </c>
    </row>
    <row r="8" spans="1:3">
      <c r="A8" s="7" t="s">
        <v>3</v>
      </c>
      <c r="B8" s="23" t="s">
        <v>4</v>
      </c>
      <c r="C8" s="25">
        <f>0.8*12*C20</f>
        <v>27410.880000000005</v>
      </c>
    </row>
    <row r="9" spans="1:3">
      <c r="A9" s="7" t="s">
        <v>5</v>
      </c>
      <c r="B9" s="23" t="s">
        <v>6</v>
      </c>
      <c r="C9" s="25">
        <f>1.62*12*C20</f>
        <v>55507.032000000007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13</v>
      </c>
      <c r="B11" s="32" t="s">
        <v>15</v>
      </c>
      <c r="C11" s="29">
        <f>0.07*12*C20</f>
        <v>2398.4520000000002</v>
      </c>
    </row>
    <row r="12" spans="1:3" ht="18" customHeight="1">
      <c r="A12" s="7" t="s">
        <v>14</v>
      </c>
      <c r="B12" s="23" t="s">
        <v>7</v>
      </c>
      <c r="C12" s="25">
        <f>0.73*12*C20</f>
        <v>25012.428</v>
      </c>
    </row>
    <row r="13" spans="1:3">
      <c r="A13" s="5">
        <v>2</v>
      </c>
      <c r="B13" s="22" t="s">
        <v>8</v>
      </c>
      <c r="C13" s="11">
        <f>2.84*12*C20</f>
        <v>97308.623999999996</v>
      </c>
    </row>
    <row r="14" spans="1:3">
      <c r="A14" s="5">
        <v>3</v>
      </c>
      <c r="B14" s="22" t="s">
        <v>9</v>
      </c>
      <c r="C14" s="11">
        <f>5.27*12*C20</f>
        <v>180569.17199999999</v>
      </c>
    </row>
    <row r="15" spans="1:3" s="13" customFormat="1">
      <c r="A15" s="5">
        <v>4</v>
      </c>
      <c r="B15" s="18" t="s">
        <v>18</v>
      </c>
      <c r="C15" s="12"/>
    </row>
    <row r="16" spans="1:3">
      <c r="A16" s="5">
        <v>5</v>
      </c>
      <c r="B16" s="19" t="s">
        <v>10</v>
      </c>
      <c r="C16" s="20">
        <f>1.41*12*C20</f>
        <v>48311.675999999999</v>
      </c>
    </row>
    <row r="17" spans="1:5">
      <c r="A17" s="5">
        <v>6</v>
      </c>
      <c r="B17" s="21" t="s">
        <v>11</v>
      </c>
      <c r="C17" s="6">
        <v>0</v>
      </c>
    </row>
    <row r="18" spans="1:5">
      <c r="A18" s="5">
        <v>7</v>
      </c>
      <c r="B18" s="22" t="s">
        <v>17</v>
      </c>
      <c r="C18" s="24">
        <f>1.67*12*C20</f>
        <v>57220.212</v>
      </c>
    </row>
    <row r="19" spans="1:5">
      <c r="A19" s="30">
        <v>8</v>
      </c>
      <c r="B19" s="21" t="s">
        <v>12</v>
      </c>
      <c r="C19" s="6">
        <f>C7+C13+C14+C16+C17+C18</f>
        <v>493738.47599999997</v>
      </c>
    </row>
    <row r="20" spans="1:5">
      <c r="A20" s="30">
        <v>9</v>
      </c>
      <c r="B20" s="31" t="s">
        <v>21</v>
      </c>
      <c r="C20" s="20">
        <f>[1]Лист1!$O$161</f>
        <v>2855.3</v>
      </c>
      <c r="D20" s="15"/>
      <c r="E20" s="15"/>
    </row>
    <row r="22" spans="1:5">
      <c r="A22" s="33"/>
      <c r="B22" s="33" t="s">
        <v>23</v>
      </c>
    </row>
    <row r="23" spans="1:5">
      <c r="B23" s="8" t="s">
        <v>24</v>
      </c>
    </row>
    <row r="24" spans="1:5">
      <c r="B24" s="8" t="s">
        <v>25</v>
      </c>
      <c r="C24" s="40">
        <v>493835.45</v>
      </c>
    </row>
    <row r="25" spans="1:5" ht="31.5">
      <c r="B25" s="39" t="s">
        <v>26</v>
      </c>
      <c r="C25" s="41">
        <f>C19-C24</f>
        <v>-96.974000000045635</v>
      </c>
    </row>
    <row r="26" spans="1:5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2014-11-28T04:46:27Z</dcterms:modified>
</cp:coreProperties>
</file>