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7" s="1"/>
  <c r="C19" s="1"/>
  <c r="C12"/>
  <c r="C14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<sst xmlns="http://schemas.openxmlformats.org/spreadsheetml/2006/main" count="30" uniqueCount="30">
  <si>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</si>
  <si>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</si>
  <si>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</si>
  <si>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</si>
  <si>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</si>
  <si>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</si>
  <si>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</si>
  <si>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</si>
  <si>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</si>
  <si>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</si>
  <si>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</si>
  <si>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</si>
  <si>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</si>
  <si>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</si>
  <si>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</si>
  <si>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</si>
  <si>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</si>
  <si>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</si>
  <si>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Широтная, 25 </t>
  </si>
  <si>
    <t>План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</si>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</sst>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5">
          <cell r="O115">
            <v>9574.5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71.7109375" style="8" customWidth="1"/>
    <col min="3" max="3" width="14.28515625" style="8" customWidth="1"/>
    <col min="4" max="4" width="11.85546875" style="8" bestFit="1" customWidth="1"/>
    <col min="5" max="16384" width="9.140625" style="8"/>
  </cols>
  <sheetData>
    <row r="1" spans="1:3">
      <c r="A1" s="27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8"/>
      <c r="C3" s="36" t="s">
        <v>20</v>
      </c>
    </row>
    <row r="4" spans="1:3">
      <c r="A4" s="35"/>
      <c r="B4" s="29" t="s">
        <v>1</v>
      </c>
      <c r="C4" s="37"/>
    </row>
    <row r="5" spans="1:3" ht="9.75" customHeight="1">
      <c r="A5" s="35"/>
      <c r="B5" s="30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529661.34</v>
      </c>
    </row>
    <row r="8" spans="1:3" ht="15.75" customHeight="1">
      <c r="A8" s="7" t="s">
        <v>3</v>
      </c>
      <c r="B8" s="23" t="s">
        <v>4</v>
      </c>
      <c r="C8" s="25">
        <f>1.2*12*C20</f>
        <v>137872.79999999999</v>
      </c>
    </row>
    <row r="9" spans="1:3" ht="15.75" customHeight="1">
      <c r="A9" s="7" t="s">
        <v>5</v>
      </c>
      <c r="B9" s="23" t="s">
        <v>6</v>
      </c>
      <c r="C9" s="25">
        <f>2.24*12*C20</f>
        <v>257362.56000000003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0.27*12*C20</f>
        <v>31021.38</v>
      </c>
    </row>
    <row r="12" spans="1:3" ht="15.75" customHeight="1">
      <c r="A12" s="7" t="s">
        <v>13</v>
      </c>
      <c r="B12" s="23" t="s">
        <v>22</v>
      </c>
      <c r="C12" s="25">
        <f>0.9*12*C20</f>
        <v>103404.6</v>
      </c>
    </row>
    <row r="13" spans="1:3">
      <c r="A13" s="5">
        <v>2</v>
      </c>
      <c r="B13" s="22" t="s">
        <v>7</v>
      </c>
      <c r="C13" s="11">
        <f>2.1*12*C20</f>
        <v>241277.40000000002</v>
      </c>
    </row>
    <row r="14" spans="1:3">
      <c r="A14" s="5">
        <v>3</v>
      </c>
      <c r="B14" s="22" t="s">
        <v>8</v>
      </c>
      <c r="C14" s="11">
        <f>4.87*12*C20</f>
        <v>559533.78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162000.53999999998</v>
      </c>
    </row>
    <row r="17" spans="1:4">
      <c r="A17" s="5">
        <v>6</v>
      </c>
      <c r="B17" s="21" t="s">
        <v>10</v>
      </c>
      <c r="C17" s="6">
        <f>4.32*12*C20</f>
        <v>496342.08</v>
      </c>
    </row>
    <row r="18" spans="1:4">
      <c r="A18" s="5">
        <v>7</v>
      </c>
      <c r="B18" s="22" t="s">
        <v>16</v>
      </c>
      <c r="C18" s="24">
        <f>1.8*12*C20</f>
        <v>206809.2</v>
      </c>
    </row>
    <row r="19" spans="1:4">
      <c r="A19" s="31">
        <v>8</v>
      </c>
      <c r="B19" s="21" t="s">
        <v>11</v>
      </c>
      <c r="C19" s="6">
        <f>C7+C13+C14+C16+C17+C18</f>
        <v>2195624.3400000003</v>
      </c>
      <c r="D19" s="15"/>
    </row>
    <row r="20" spans="1:4">
      <c r="A20" s="31">
        <v>9</v>
      </c>
      <c r="B20" s="32" t="s">
        <v>21</v>
      </c>
      <c r="C20" s="20">
        <f>[1]Лист1!$O$115</f>
        <v>9574.5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39">
        <v>2112871.13</v>
      </c>
    </row>
    <row r="25" spans="1:4">
      <c r="B25" s="8" t="s">
        <v>26</v>
      </c>
      <c r="C25" s="40">
        <f>C19-C24</f>
        <v>82753.210000000428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2014-12-01T05:08:00Z</dcterms:modified>
</cp:coreProperties>
</file>