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s="1"/>
  <c r="C11" l="1"/>
  <c r="C17"/>
  <c r="C9"/>
  <c r="C13"/>
  <c r="C18"/>
  <c r="C16"/>
  <c r="C8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<sst xmlns="http://schemas.openxmlformats.org/spreadsheetml/2006/main" count="30" uniqueCount="30">
  <si>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</si>
  <si>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</si>
  <si>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</si>
  <si>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</si>
  <si>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</si>
  <si>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</si>
  <si>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</si>
  <si>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</si>
  <si>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</si>
  <si>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</si>
  <si>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</si>
  <si>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</si>
  <si>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</si>
  <si>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</si>
  <si>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</si>
  <si>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</si>
  <si>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</si>
  <si>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</si>
  <si>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126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</si>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</sst>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6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239">
          <cell r="O239">
            <v>5676.8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J18" sqref="J18"/>
    </sheetView>
  </sheetViews>
  <sheetFormatPr defaultRowHeight="15.75"/>
  <cols>
    <col min="1" max="1" width="5.42578125" style="9" customWidth="1"/>
    <col min="2" max="2" width="69.7109375" style="8" customWidth="1"/>
    <col min="3" max="3" width="14" style="8" customWidth="1"/>
    <col min="4" max="4" width="9.140625" style="8"/>
    <col min="5" max="5" width="11.85546875" style="8" bestFit="1" customWidth="1"/>
    <col min="6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19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312678.14400000003</v>
      </c>
    </row>
    <row r="8" spans="1:3" ht="15.75" customHeight="1">
      <c r="A8" s="7" t="s">
        <v>3</v>
      </c>
      <c r="B8" s="23" t="s">
        <v>4</v>
      </c>
      <c r="C8" s="25">
        <f>1.14*12*C20</f>
        <v>77658.623999999996</v>
      </c>
    </row>
    <row r="9" spans="1:3" ht="15.75" customHeight="1">
      <c r="A9" s="7" t="s">
        <v>5</v>
      </c>
      <c r="B9" s="23" t="s">
        <v>6</v>
      </c>
      <c r="C9" s="25">
        <f>2.52*12*C20</f>
        <v>171666.43200000003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0.13*12*C20</f>
        <v>8855.8080000000009</v>
      </c>
    </row>
    <row r="12" spans="1:3" ht="15.75" customHeight="1">
      <c r="A12" s="7" t="s">
        <v>13</v>
      </c>
      <c r="B12" s="23" t="s">
        <v>21</v>
      </c>
      <c r="C12" s="25">
        <f>0.8*12*C20</f>
        <v>54497.280000000013</v>
      </c>
    </row>
    <row r="13" spans="1:3">
      <c r="A13" s="5">
        <v>2</v>
      </c>
      <c r="B13" s="22" t="s">
        <v>7</v>
      </c>
      <c r="C13" s="11">
        <f>1.84*12*C20</f>
        <v>125343.74400000002</v>
      </c>
    </row>
    <row r="14" spans="1:3">
      <c r="A14" s="5">
        <v>3</v>
      </c>
      <c r="B14" s="22" t="s">
        <v>8</v>
      </c>
      <c r="C14" s="11">
        <f>4.67*12*C20</f>
        <v>318127.87200000003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96051.455999999991</v>
      </c>
    </row>
    <row r="17" spans="1:5">
      <c r="A17" s="5">
        <v>6</v>
      </c>
      <c r="B17" s="21" t="s">
        <v>10</v>
      </c>
      <c r="C17" s="6">
        <f>4.32*12*C20</f>
        <v>294285.31200000003</v>
      </c>
    </row>
    <row r="18" spans="1:5">
      <c r="A18" s="5">
        <v>7</v>
      </c>
      <c r="B18" s="22" t="s">
        <v>16</v>
      </c>
      <c r="C18" s="24">
        <f>1.67*12*C20</f>
        <v>113763.072</v>
      </c>
    </row>
    <row r="19" spans="1:5">
      <c r="A19" s="30">
        <v>8</v>
      </c>
      <c r="B19" s="21" t="s">
        <v>11</v>
      </c>
      <c r="C19" s="6">
        <f>C7+C13+C14+C16+C17+C18</f>
        <v>1260249.5999999999</v>
      </c>
    </row>
    <row r="20" spans="1:5">
      <c r="A20" s="30">
        <v>9</v>
      </c>
      <c r="B20" s="31" t="s">
        <v>20</v>
      </c>
      <c r="C20" s="20">
        <f>[1]Лист1!$O$239</f>
        <v>5676.8</v>
      </c>
      <c r="D20" s="15"/>
      <c r="E20" s="15"/>
    </row>
    <row r="22" spans="1:5">
      <c r="A22" s="34"/>
      <c r="B22" s="34" t="s">
        <v>23</v>
      </c>
    </row>
    <row r="23" spans="1:5">
      <c r="B23" s="8" t="s">
        <v>24</v>
      </c>
    </row>
    <row r="24" spans="1:5">
      <c r="B24" s="8" t="s">
        <v>25</v>
      </c>
      <c r="C24" s="39">
        <v>1113553.43</v>
      </c>
    </row>
    <row r="25" spans="1:5">
      <c r="B25" s="8" t="s">
        <v>26</v>
      </c>
      <c r="C25" s="40">
        <f>C19-C24</f>
        <v>146696.16999999993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2014-11-27T08:59:33Z</dcterms:modified>
</cp:coreProperties>
</file>