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8" l="1"/>
  <c r="D7" s="1"/>
  <c r="D19" s="1"/>
  <c r="D11"/>
  <c r="D13"/>
  <c r="D18"/>
  <c r="D16"/>
  <c r="D9"/>
  <c r="D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<sst xmlns="http://schemas.openxmlformats.org/spreadsheetml/2006/main" count="30" uniqueCount="30">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</sst>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">
          <cell r="O10">
            <v>5208.8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N17" sqref="N17"/>
    </sheetView>
  </sheetViews>
  <sheetFormatPr defaultRowHeight="15.75"/>
  <cols>
    <col min="1" max="1" width="5.42578125" style="20" customWidth="1"/>
    <col min="2" max="2" width="68" style="11" customWidth="1"/>
    <col min="3" max="3" width="8.42578125" style="20" hidden="1" customWidth="1"/>
    <col min="4" max="4" width="12.5703125" style="11" customWidth="1"/>
    <col min="5" max="5" width="11.85546875" style="11" bestFit="1" customWidth="1"/>
    <col min="6" max="16384" width="9.140625" style="11"/>
  </cols>
  <sheetData>
    <row r="1" spans="1:4">
      <c r="A1" s="38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39"/>
      <c r="C3" s="12"/>
      <c r="D3" s="50" t="s">
        <v>19</v>
      </c>
    </row>
    <row r="4" spans="1:4">
      <c r="A4" s="49"/>
      <c r="B4" s="40" t="s">
        <v>1</v>
      </c>
      <c r="C4" s="3"/>
      <c r="D4" s="51"/>
    </row>
    <row r="5" spans="1:4" ht="9.75" customHeight="1">
      <c r="A5" s="49"/>
      <c r="B5" s="41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301381.16800000001</v>
      </c>
    </row>
    <row r="8" spans="1:4">
      <c r="A8" s="9" t="s">
        <v>3</v>
      </c>
      <c r="B8" s="47" t="s">
        <v>4</v>
      </c>
      <c r="C8" s="13"/>
      <c r="D8" s="37">
        <f>1.38*2*D20+1.24*10*D20</f>
        <v>78965.407999999996</v>
      </c>
    </row>
    <row r="9" spans="1:4">
      <c r="A9" s="9" t="s">
        <v>5</v>
      </c>
      <c r="B9" s="47" t="s">
        <v>6</v>
      </c>
      <c r="C9" s="14"/>
      <c r="D9" s="37">
        <f>2.65*2*D20+2.37*10*D20</f>
        <v>151055.20000000001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8" t="s">
        <v>14</v>
      </c>
      <c r="C11" s="45"/>
      <c r="D11" s="46">
        <f>0.25*2*D20+0.22*10*D20</f>
        <v>14063.76</v>
      </c>
    </row>
    <row r="12" spans="1:4" s="16" customFormat="1" ht="18" customHeight="1">
      <c r="A12" s="9" t="s">
        <v>13</v>
      </c>
      <c r="B12" s="47" t="s">
        <v>21</v>
      </c>
      <c r="C12" s="10"/>
      <c r="D12" s="37">
        <f>1*2*D20+0.9*10*D20</f>
        <v>57296.800000000003</v>
      </c>
    </row>
    <row r="13" spans="1:4">
      <c r="A13" s="7">
        <v>2</v>
      </c>
      <c r="B13" s="35" t="s">
        <v>7</v>
      </c>
      <c r="C13" s="13"/>
      <c r="D13" s="23">
        <f>1.83*2*D20+(1.5+0.07+0.07)*10*D20</f>
        <v>104488.52800000001</v>
      </c>
    </row>
    <row r="14" spans="1:4">
      <c r="A14" s="7">
        <v>3</v>
      </c>
      <c r="B14" s="35" t="s">
        <v>8</v>
      </c>
      <c r="C14" s="18"/>
      <c r="D14" s="23">
        <f>6.32*2*D20+(4.4+1.6+0.08)*10*D20</f>
        <v>382534.272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88132.895999999993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6">
        <f>1.8*2*D20+1.62*10*D20</f>
        <v>103134.24000000002</v>
      </c>
    </row>
    <row r="19" spans="1:5">
      <c r="A19" s="19">
        <v>8</v>
      </c>
      <c r="B19" s="24" t="s">
        <v>11</v>
      </c>
      <c r="C19" s="7"/>
      <c r="D19" s="8">
        <f>D7+D13+D14+D16+D17+D18</f>
        <v>979671.10399999993</v>
      </c>
    </row>
    <row r="20" spans="1:5">
      <c r="A20" s="19">
        <v>9</v>
      </c>
      <c r="B20" s="42" t="s">
        <v>20</v>
      </c>
      <c r="C20" s="19"/>
      <c r="D20" s="43">
        <f>[1]Лист1!$O$10</f>
        <v>5208.8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3">
        <v>868639.98</v>
      </c>
    </row>
    <row r="25" spans="1:5">
      <c r="B25" s="11" t="s">
        <v>26</v>
      </c>
      <c r="D25" s="54">
        <f>D19-D24</f>
        <v>111031.12399999995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2014-11-28T03:49:24Z</dcterms:modified>
</cp:coreProperties>
</file>