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8" l="1"/>
  <c r="C13"/>
  <c r="C16"/>
  <c r="C11"/>
  <c r="C18"/>
  <c r="C17"/>
  <c r="C9"/>
  <c r="C12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<sst xmlns="http://schemas.openxmlformats.org/spreadsheetml/2006/main" count="30" uniqueCount="30">
  <si>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</si>
  <si>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</si>
  <si>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</si>
  <si>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</si>
  <si>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</si>
  <si>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</si>
  <si>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</si>
  <si>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</si>
  <si>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</si>
  <si>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</si>
  <si>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</si>
  <si>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</si>
  <si>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</si>
  <si>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</si>
  <si>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</si>
  <si>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</si>
  <si>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</si>
  <si>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</si>
  <si>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5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</si>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</sst>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43">
          <cell r="O143">
            <v>14112.95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" style="8" customWidth="1"/>
    <col min="3" max="3" width="15.85546875" style="8" customWidth="1"/>
    <col min="4" max="4" width="11.85546875" style="8" bestFit="1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709599.12600000016</v>
      </c>
    </row>
    <row r="8" spans="1:3" ht="15.75" customHeight="1">
      <c r="A8" s="7" t="s">
        <v>3</v>
      </c>
      <c r="B8" s="24" t="s">
        <v>4</v>
      </c>
      <c r="C8" s="23">
        <f>1.36*6*C20+1.22*6*C20</f>
        <v>218468.46600000001</v>
      </c>
    </row>
    <row r="9" spans="1:3" ht="15.75" customHeight="1">
      <c r="A9" s="7" t="s">
        <v>5</v>
      </c>
      <c r="B9" s="24" t="s">
        <v>6</v>
      </c>
      <c r="C9" s="23">
        <f>1.87*6*C20+1.67*6*C20</f>
        <v>299759.05800000002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0">
        <f>0.3*6*C20+0.25*6*C20</f>
        <v>46572.735000000001</v>
      </c>
    </row>
    <row r="12" spans="1:3" ht="15.75" customHeight="1">
      <c r="A12" s="7" t="s">
        <v>13</v>
      </c>
      <c r="B12" s="24" t="s">
        <v>21</v>
      </c>
      <c r="C12" s="23">
        <f>0.9*6*C20+0.81*6*C20</f>
        <v>144798.86700000003</v>
      </c>
    </row>
    <row r="13" spans="1:3">
      <c r="A13" s="5">
        <v>2</v>
      </c>
      <c r="B13" s="22" t="s">
        <v>7</v>
      </c>
      <c r="C13" s="11">
        <f>3.21*6*C20+(2.76+0.07+0.07)*6*C20</f>
        <v>517380.74699999997</v>
      </c>
    </row>
    <row r="14" spans="1:3">
      <c r="A14" s="5">
        <v>3</v>
      </c>
      <c r="B14" s="22" t="s">
        <v>8</v>
      </c>
      <c r="C14" s="11">
        <f>4.06*6*C20+(2.09+1.48+0.08)*6*C20</f>
        <v>652865.06700000004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238791.11399999997</v>
      </c>
    </row>
    <row r="17" spans="1:4">
      <c r="A17" s="5">
        <v>6</v>
      </c>
      <c r="B17" s="21" t="s">
        <v>10</v>
      </c>
      <c r="C17" s="6">
        <f>4.32*12*C20</f>
        <v>731615.3280000001</v>
      </c>
    </row>
    <row r="18" spans="1:4">
      <c r="A18" s="5">
        <v>7</v>
      </c>
      <c r="B18" s="22" t="s">
        <v>16</v>
      </c>
      <c r="C18" s="25">
        <f>1.8*6*C20+1.62*6*C20</f>
        <v>289597.73400000005</v>
      </c>
    </row>
    <row r="19" spans="1:4">
      <c r="A19" s="31">
        <v>8</v>
      </c>
      <c r="B19" s="21" t="s">
        <v>11</v>
      </c>
      <c r="C19" s="6">
        <f>C7+C13+C14+C16+C17+C18</f>
        <v>3139849.1160000004</v>
      </c>
    </row>
    <row r="20" spans="1:4">
      <c r="A20" s="31">
        <v>9</v>
      </c>
      <c r="B20" s="32" t="s">
        <v>20</v>
      </c>
      <c r="C20" s="20">
        <f>[1]Лист1!$O$143</f>
        <v>14112.95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2406402.5</v>
      </c>
    </row>
    <row r="25" spans="1:4">
      <c r="B25" s="8" t="s">
        <v>26</v>
      </c>
      <c r="C25" s="40">
        <f>C19-C24</f>
        <v>733446.61600000039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2014-11-27T10:53:11Z</dcterms:modified>
</cp:coreProperties>
</file>