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16" l="1"/>
  <c r="D8"/>
  <c r="D7" s="1"/>
  <c r="D19" s="1"/>
  <c r="D11"/>
  <c r="D13"/>
  <c r="D18"/>
  <c r="D17"/>
  <c r="D9"/>
  <c r="D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<sst xmlns="http://schemas.openxmlformats.org/spreadsheetml/2006/main" count="30" uniqueCount="30">
  <si>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</si>
  <si>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</si>
  <si>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</si>
  <si>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</si>
  <si>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</si>
  <si>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</si>
  <si>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</si>
  <si>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</si>
  <si>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</si>
  <si>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</si>
  <si>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</si>
  <si>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</si>
  <si>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</si>
  <si>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</si>
  <si>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</si>
  <si>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</si>
  <si>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</si>
  <si>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</si>
  <si>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83 а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</si>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</sst>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">
          <cell r="O20">
            <v>2032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20" customWidth="1"/>
    <col min="2" max="2" width="67.85546875" style="11" customWidth="1"/>
    <col min="3" max="3" width="8.42578125" style="20" hidden="1" customWidth="1"/>
    <col min="4" max="4" width="12.7109375" style="11" customWidth="1"/>
    <col min="5" max="5" width="10.7109375" style="11" bestFit="1" customWidth="1"/>
    <col min="6" max="16384" width="9.140625" style="11"/>
  </cols>
  <sheetData>
    <row r="1" spans="1:4">
      <c r="A1" s="39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2"/>
      <c r="D3" s="50" t="s">
        <v>19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125943.36</v>
      </c>
    </row>
    <row r="8" spans="1:4">
      <c r="A8" s="9" t="s">
        <v>3</v>
      </c>
      <c r="B8" s="37" t="s">
        <v>4</v>
      </c>
      <c r="C8" s="13"/>
      <c r="D8" s="36">
        <f>1.58*6*D20+1.4*6*D20</f>
        <v>36332.159999999996</v>
      </c>
    </row>
    <row r="9" spans="1:4">
      <c r="A9" s="9" t="s">
        <v>5</v>
      </c>
      <c r="B9" s="37" t="s">
        <v>6</v>
      </c>
      <c r="C9" s="14"/>
      <c r="D9" s="36">
        <f>2.58*6*D20+2.3*6*D20</f>
        <v>59496.959999999999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5" t="s">
        <v>14</v>
      </c>
      <c r="C11" s="43"/>
      <c r="D11" s="44">
        <f>0.31*6*D20+0.26*6*D20</f>
        <v>6949.44</v>
      </c>
    </row>
    <row r="12" spans="1:4" s="16" customFormat="1" ht="18" customHeight="1">
      <c r="A12" s="9" t="s">
        <v>13</v>
      </c>
      <c r="B12" s="37" t="s">
        <v>20</v>
      </c>
      <c r="C12" s="10"/>
      <c r="D12" s="36">
        <f>1*6*D20+0.9*6*D20</f>
        <v>23164.800000000003</v>
      </c>
    </row>
    <row r="13" spans="1:4">
      <c r="A13" s="7">
        <v>2</v>
      </c>
      <c r="B13" s="35" t="s">
        <v>7</v>
      </c>
      <c r="C13" s="13"/>
      <c r="D13" s="23">
        <f>2.18*6*D20+(1.8+0.07+0.07)*6*D20</f>
        <v>50231.040000000008</v>
      </c>
    </row>
    <row r="14" spans="1:4">
      <c r="A14" s="7">
        <v>3</v>
      </c>
      <c r="B14" s="35" t="s">
        <v>8</v>
      </c>
      <c r="C14" s="18"/>
      <c r="D14" s="23">
        <f>3.67*6*D20+(3.2+0.08)*6*D20</f>
        <v>84734.399999999994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34381.439999999995</v>
      </c>
    </row>
    <row r="17" spans="1:5">
      <c r="A17" s="7">
        <v>6</v>
      </c>
      <c r="B17" s="24" t="s">
        <v>10</v>
      </c>
      <c r="C17" s="7"/>
      <c r="D17" s="8">
        <f>4.32*12*D20</f>
        <v>105338.88</v>
      </c>
    </row>
    <row r="18" spans="1:5">
      <c r="A18" s="7">
        <v>7</v>
      </c>
      <c r="B18" s="35" t="s">
        <v>16</v>
      </c>
      <c r="C18" s="26"/>
      <c r="D18" s="38">
        <f>1.8*6*D20+1.62*6*D20</f>
        <v>41696.639999999999</v>
      </c>
    </row>
    <row r="19" spans="1:5">
      <c r="A19" s="19">
        <v>8</v>
      </c>
      <c r="B19" s="24" t="s">
        <v>11</v>
      </c>
      <c r="C19" s="7"/>
      <c r="D19" s="8">
        <f>D7+D13+D14+D16+D17+D18</f>
        <v>442325.76000000001</v>
      </c>
    </row>
    <row r="20" spans="1:5">
      <c r="A20" s="19">
        <v>9</v>
      </c>
      <c r="B20" s="46" t="s">
        <v>21</v>
      </c>
      <c r="C20" s="19"/>
      <c r="D20" s="47">
        <f>[1]Лист1!$O$20</f>
        <v>2032</v>
      </c>
      <c r="E20" s="33"/>
    </row>
    <row r="22" spans="1:5">
      <c r="A22" s="48"/>
      <c r="B22" s="48" t="s">
        <v>23</v>
      </c>
      <c r="E22" s="33"/>
    </row>
    <row r="23" spans="1:5">
      <c r="B23" s="11" t="s">
        <v>24</v>
      </c>
    </row>
    <row r="24" spans="1:5">
      <c r="B24" s="11" t="s">
        <v>25</v>
      </c>
      <c r="D24" s="53">
        <v>329742.87</v>
      </c>
    </row>
    <row r="25" spans="1:5">
      <c r="B25" s="11" t="s">
        <v>26</v>
      </c>
      <c r="D25" s="54">
        <f>D19-D24</f>
        <v>112582.89000000001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2014-12-01T08:17:01Z</dcterms:modified>
</cp:coreProperties>
</file>