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3" s="1"/>
  <c r="C8" l="1"/>
  <c r="C14"/>
  <c r="C11"/>
  <c r="C18"/>
  <c r="C16"/>
  <c r="C9"/>
  <c r="C12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<sst xmlns="http://schemas.openxmlformats.org/spreadsheetml/2006/main" count="30" uniqueCount="30">
  <si>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</si>
  <si>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</si>
  <si>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</si>
  <si>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</si>
  <si>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</si>
  <si>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</si>
  <si>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</si>
  <si>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</si>
  <si>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</si>
  <si>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</si>
  <si>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</si>
  <si>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</si>
  <si>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</si>
  <si>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</si>
  <si>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</si>
  <si>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</si>
  <si>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</si>
  <si>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</si>
  <si>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111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</si>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</sst>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1">
          <cell r="O41">
            <v>4283.5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G11" sqref="G11"/>
    </sheetView>
  </sheetViews>
  <sheetFormatPr defaultRowHeight="15.75"/>
  <cols>
    <col min="1" max="1" width="5.42578125" style="12" customWidth="1"/>
    <col min="2" max="2" width="67.7109375" style="8" customWidth="1"/>
    <col min="3" max="3" width="13.28515625" style="8" customWidth="1"/>
    <col min="4" max="16384" width="9.140625" style="8"/>
  </cols>
  <sheetData>
    <row r="1" spans="1:3">
      <c r="A1" s="27" t="s">
        <v>22</v>
      </c>
    </row>
    <row r="2" spans="1:3">
      <c r="A2" s="1"/>
      <c r="B2" s="2" t="s">
        <v>18</v>
      </c>
      <c r="C2" s="2"/>
    </row>
    <row r="3" spans="1:3">
      <c r="A3" s="36" t="s">
        <v>0</v>
      </c>
      <c r="B3" s="28"/>
      <c r="C3" s="37" t="s">
        <v>19</v>
      </c>
    </row>
    <row r="4" spans="1:3">
      <c r="A4" s="36"/>
      <c r="B4" s="29" t="s">
        <v>1</v>
      </c>
      <c r="C4" s="38"/>
    </row>
    <row r="5" spans="1:3" ht="9.75" customHeight="1">
      <c r="A5" s="36"/>
      <c r="B5" s="30"/>
      <c r="C5" s="39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3" t="s">
        <v>15</v>
      </c>
      <c r="C7" s="14">
        <f>C8+C9+C10+C11+C12</f>
        <v>200210.78999999998</v>
      </c>
    </row>
    <row r="8" spans="1:3" ht="15.75" customHeight="1">
      <c r="A8" s="7" t="s">
        <v>3</v>
      </c>
      <c r="B8" s="25" t="s">
        <v>4</v>
      </c>
      <c r="C8" s="24">
        <f>1.12*6*C20+1*6*C20</f>
        <v>54486.12</v>
      </c>
    </row>
    <row r="9" spans="1:3" ht="15.75" customHeight="1">
      <c r="A9" s="7" t="s">
        <v>5</v>
      </c>
      <c r="B9" s="25" t="s">
        <v>6</v>
      </c>
      <c r="C9" s="24">
        <f>1.97*6*C20+1.75*6*C20</f>
        <v>95607.72</v>
      </c>
    </row>
    <row r="10" spans="1:3" s="19" customFormat="1" ht="15.75" hidden="1" customHeight="1">
      <c r="A10" s="13"/>
      <c r="B10" s="18"/>
      <c r="C10" s="22"/>
    </row>
    <row r="11" spans="1:3" ht="15.75" customHeight="1">
      <c r="A11" s="7" t="s">
        <v>12</v>
      </c>
      <c r="B11" s="35" t="s">
        <v>14</v>
      </c>
      <c r="C11" s="34">
        <f>0.13*6*C20+0.11*6*C20</f>
        <v>6168.24</v>
      </c>
    </row>
    <row r="12" spans="1:3" ht="15.75" customHeight="1">
      <c r="A12" s="7" t="s">
        <v>13</v>
      </c>
      <c r="B12" s="25" t="s">
        <v>21</v>
      </c>
      <c r="C12" s="24">
        <f>0.9*6*C20+0.81*6*C20</f>
        <v>43948.710000000006</v>
      </c>
    </row>
    <row r="13" spans="1:3">
      <c r="A13" s="5">
        <v>2</v>
      </c>
      <c r="B13" s="23" t="s">
        <v>7</v>
      </c>
      <c r="C13" s="14">
        <f>2.38*6*C20+2.12*6*C20</f>
        <v>115654.5</v>
      </c>
    </row>
    <row r="14" spans="1:3">
      <c r="A14" s="5">
        <v>3</v>
      </c>
      <c r="B14" s="23" t="s">
        <v>8</v>
      </c>
      <c r="C14" s="14">
        <f>5.34*6*C20+4.77*6*C20</f>
        <v>259837.11</v>
      </c>
    </row>
    <row r="15" spans="1:3" s="17" customFormat="1">
      <c r="A15" s="5">
        <v>4</v>
      </c>
      <c r="B15" s="20" t="s">
        <v>17</v>
      </c>
      <c r="C15" s="16"/>
    </row>
    <row r="16" spans="1:3">
      <c r="A16" s="5">
        <v>5</v>
      </c>
      <c r="B16" s="9" t="s">
        <v>9</v>
      </c>
      <c r="C16" s="10">
        <f>1.41*12*C20</f>
        <v>72476.819999999992</v>
      </c>
    </row>
    <row r="17" spans="1:4">
      <c r="A17" s="5">
        <v>6</v>
      </c>
      <c r="B17" s="15" t="s">
        <v>10</v>
      </c>
      <c r="C17" s="6">
        <v>0</v>
      </c>
    </row>
    <row r="18" spans="1:4">
      <c r="A18" s="5">
        <v>7</v>
      </c>
      <c r="B18" s="23" t="s">
        <v>16</v>
      </c>
      <c r="C18" s="26">
        <f>1.8*6*C20+1.62*6*C20</f>
        <v>87897.420000000013</v>
      </c>
    </row>
    <row r="19" spans="1:4">
      <c r="A19" s="11">
        <v>8</v>
      </c>
      <c r="B19" s="15" t="s">
        <v>11</v>
      </c>
      <c r="C19" s="6">
        <f>C7+C13+C14+C16+C17+C18</f>
        <v>736076.6399999999</v>
      </c>
    </row>
    <row r="20" spans="1:4">
      <c r="A20" s="11">
        <v>9</v>
      </c>
      <c r="B20" s="31" t="s">
        <v>20</v>
      </c>
      <c r="C20" s="32">
        <f>[1]Лист1!$O$41</f>
        <v>4283.5</v>
      </c>
      <c r="D20" s="21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40">
        <v>626471</v>
      </c>
    </row>
    <row r="25" spans="1:4">
      <c r="B25" s="8" t="s">
        <v>26</v>
      </c>
      <c r="C25" s="41">
        <f>C19-C24</f>
        <v>109605.6399999999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2014-12-01T09:21:55Z</dcterms:modified>
</cp:coreProperties>
</file>