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<sst xmlns="http://schemas.openxmlformats.org/spreadsheetml/2006/main" count="30" uniqueCount="30">
  <si>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</si>
  <si>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</si>
  <si>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</si>
  <si>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</si>
  <si>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</si>
  <si>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</si>
  <si>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</si>
  <si>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</si>
  <si>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</si>
  <si>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</si>
  <si>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</si>
  <si>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</si>
  <si>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</si>
  <si>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</si>
  <si>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</si>
  <si>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</si>
  <si>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</si>
  <si>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</si>
  <si>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22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</si>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</sst>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2">
          <cell r="O72">
            <v>11797.5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H13" sqref="H13"/>
    </sheetView>
  </sheetViews>
  <sheetFormatPr defaultRowHeight="15.75"/>
  <cols>
    <col min="1" max="1" width="5.42578125" style="13" customWidth="1"/>
    <col min="2" max="2" width="67" style="10" customWidth="1"/>
    <col min="3" max="3" width="8.42578125" style="13" hidden="1" customWidth="1"/>
    <col min="4" max="4" width="15" style="10" customWidth="1"/>
    <col min="5" max="5" width="13.570312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1"/>
      <c r="C3" s="11"/>
      <c r="D3" s="53" t="s">
        <v>20</v>
      </c>
    </row>
    <row r="4" spans="1:4">
      <c r="A4" s="52"/>
      <c r="B4" s="42" t="s">
        <v>1</v>
      </c>
      <c r="C4" s="3"/>
      <c r="D4" s="54"/>
    </row>
    <row r="5" spans="1:4" ht="9.75" customHeight="1">
      <c r="A5" s="52"/>
      <c r="B5" s="43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688030.2</v>
      </c>
    </row>
    <row r="8" spans="1:4">
      <c r="A8" s="9" t="s">
        <v>3</v>
      </c>
      <c r="B8" s="37" t="s">
        <v>4</v>
      </c>
      <c r="C8" s="23"/>
      <c r="D8" s="36">
        <f>1.27*12*D20</f>
        <v>179793.9</v>
      </c>
    </row>
    <row r="9" spans="1:4">
      <c r="A9" s="9" t="s">
        <v>5</v>
      </c>
      <c r="B9" s="37" t="s">
        <v>6</v>
      </c>
      <c r="C9" s="24"/>
      <c r="D9" s="36">
        <f>1.92*12*D20</f>
        <v>271814.39999999997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4"/>
      <c r="D11" s="38">
        <f>0.77*12*D20</f>
        <v>109008.90000000001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0.9*12*D20</f>
        <v>127413.00000000001</v>
      </c>
    </row>
    <row r="13" spans="1:4">
      <c r="A13" s="7">
        <v>2</v>
      </c>
      <c r="B13" s="35" t="s">
        <v>7</v>
      </c>
      <c r="C13" s="23"/>
      <c r="D13" s="15">
        <f>1.79*12*D20</f>
        <v>253410.30000000002</v>
      </c>
    </row>
    <row r="14" spans="1:4">
      <c r="A14" s="7">
        <v>3</v>
      </c>
      <c r="B14" s="35" t="s">
        <v>8</v>
      </c>
      <c r="C14" s="28"/>
      <c r="D14" s="15">
        <f>4.19*12*D20</f>
        <v>593178.30000000005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199613.69999999998</v>
      </c>
    </row>
    <row r="17" spans="1:5">
      <c r="A17" s="7">
        <v>6</v>
      </c>
      <c r="B17" s="33" t="s">
        <v>10</v>
      </c>
      <c r="C17" s="15"/>
      <c r="D17" s="8">
        <f>4.32*12*D20</f>
        <v>611582.4</v>
      </c>
    </row>
    <row r="18" spans="1:5">
      <c r="A18" s="7">
        <v>7</v>
      </c>
      <c r="B18" s="35" t="s">
        <v>16</v>
      </c>
      <c r="C18" s="34"/>
      <c r="D18" s="39">
        <f>1.8*12*D20</f>
        <v>254826.00000000003</v>
      </c>
    </row>
    <row r="19" spans="1:5">
      <c r="A19" s="46">
        <v>8</v>
      </c>
      <c r="B19" s="33" t="s">
        <v>11</v>
      </c>
      <c r="C19" s="15"/>
      <c r="D19" s="8">
        <f>D7+D13+D14+D16+D17+D18</f>
        <v>2600640.9</v>
      </c>
    </row>
    <row r="20" spans="1:5">
      <c r="A20" s="46">
        <v>9</v>
      </c>
      <c r="B20" s="47" t="s">
        <v>22</v>
      </c>
      <c r="C20" s="46"/>
      <c r="D20" s="32">
        <f>[1]Лист1!$O$72</f>
        <v>11797.5</v>
      </c>
      <c r="E20" s="19"/>
    </row>
    <row r="22" spans="1:5">
      <c r="A22" s="48"/>
      <c r="B22" s="48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2542940.88</v>
      </c>
    </row>
    <row r="25" spans="1:5">
      <c r="B25" s="10" t="s">
        <v>26</v>
      </c>
      <c r="C25" s="50">
        <f>C19-C24</f>
        <v>-1354136</v>
      </c>
      <c r="D25" s="51">
        <f>D19-D24</f>
        <v>57700.020000000019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2012-05-31T10:20:31Z</cp:lastPrinted>
  <dcterms:created xsi:type="dcterms:W3CDTF">2012-02-14T06:25:59Z</dcterms:created>
  <dcterms:modified xsi:type="dcterms:W3CDTF">2014-11-27T07:19:10Z</dcterms:modified>
</cp:coreProperties>
</file>