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9" s="1"/>
  <c r="C14" l="1"/>
  <c r="C12"/>
  <c r="C8"/>
  <c r="C18"/>
  <c r="C11"/>
  <c r="C16"/>
  <c r="C13"/>
  <c r="C7" l="1"/>
  <c r="C19" s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<sst xmlns="http://schemas.openxmlformats.org/spreadsheetml/2006/main" count="28" uniqueCount="28">
  <si>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</si>
  <si>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</si>
  <si>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</si>
  <si>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</si>
  <si>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</si>
  <si>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</si>
  <si>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</si>
  <si>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</si>
  <si>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</si>
  <si>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</si>
  <si>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</si>
  <si>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</si>
  <si>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</si>
  <si>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</si>
  <si>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</si>
  <si>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</si>
  <si>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</si>
  <si>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</si>
  <si>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проезд Ткацкий, 24</t>
  </si>
  <si>
    <t>План работ на 2012 год по содержанию и ремонту общего имущества МКД</t>
  </si>
  <si>
    <t>АДС (аварийно-диспетчерская служба)</t>
  </si>
  <si>
    <t>сумма, руб.</t>
  </si>
  <si>
    <t>Общая площадь МКД, м.кв.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</si>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</sst>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62">
          <cell r="O162">
            <v>2829.4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A4" workbookViewId="0">
      <selection activeCell="L19" sqref="L19"/>
    </sheetView>
  </sheetViews>
  <sheetFormatPr defaultRowHeight="15.75"/>
  <cols>
    <col min="1" max="1" width="5.42578125" style="9" customWidth="1"/>
    <col min="2" max="2" width="66.85546875" style="8" customWidth="1"/>
    <col min="3" max="3" width="16.7109375" style="8" customWidth="1"/>
    <col min="4" max="5" width="9.140625" style="8"/>
    <col min="6" max="6" width="10.7109375" style="8" bestFit="1" customWidth="1"/>
    <col min="7" max="16384" width="9.140625" style="8"/>
  </cols>
  <sheetData>
    <row r="1" spans="1:3">
      <c r="A1" s="29" t="s">
        <v>19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21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116967.39599999999</v>
      </c>
    </row>
    <row r="8" spans="1:3">
      <c r="A8" s="7" t="s">
        <v>3</v>
      </c>
      <c r="B8" s="24" t="s">
        <v>4</v>
      </c>
      <c r="C8" s="23">
        <f>0.66*3*C20+0.72*9*C20</f>
        <v>23936.723999999998</v>
      </c>
    </row>
    <row r="9" spans="1:3">
      <c r="A9" s="7" t="s">
        <v>5</v>
      </c>
      <c r="B9" s="24" t="s">
        <v>6</v>
      </c>
      <c r="C9" s="23">
        <f>1.79*3*C20+1.91*9*C20</f>
        <v>63831.263999999996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3" t="s">
        <v>14</v>
      </c>
      <c r="C11" s="30">
        <f>0.1*12*C20</f>
        <v>3395.2800000000007</v>
      </c>
    </row>
    <row r="12" spans="1:3" ht="18" customHeight="1">
      <c r="A12" s="7" t="s">
        <v>13</v>
      </c>
      <c r="B12" s="24" t="s">
        <v>20</v>
      </c>
      <c r="C12" s="23">
        <f>0.73*3*C20+0.77*9*C20</f>
        <v>25804.127999999997</v>
      </c>
    </row>
    <row r="13" spans="1:3">
      <c r="A13" s="5">
        <v>2</v>
      </c>
      <c r="B13" s="22" t="s">
        <v>7</v>
      </c>
      <c r="C13" s="11">
        <f>1.78*3*C20+1.91*9*C20</f>
        <v>63746.381999999998</v>
      </c>
    </row>
    <row r="14" spans="1:3">
      <c r="A14" s="5">
        <v>3</v>
      </c>
      <c r="B14" s="22" t="s">
        <v>8</v>
      </c>
      <c r="C14" s="11">
        <f>6.28*3*C20+6.71*9*C20</f>
        <v>224173.36200000002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47873.447999999997</v>
      </c>
    </row>
    <row r="17" spans="1:6">
      <c r="A17" s="5">
        <v>6</v>
      </c>
      <c r="B17" s="21" t="s">
        <v>10</v>
      </c>
      <c r="C17" s="6">
        <v>0</v>
      </c>
    </row>
    <row r="18" spans="1:6">
      <c r="A18" s="5">
        <v>7</v>
      </c>
      <c r="B18" s="22" t="s">
        <v>16</v>
      </c>
      <c r="C18" s="25">
        <f>1.67*3*C20+1.79*9*C20</f>
        <v>59756.928</v>
      </c>
    </row>
    <row r="19" spans="1:6">
      <c r="A19" s="31">
        <v>8</v>
      </c>
      <c r="B19" s="21" t="s">
        <v>11</v>
      </c>
      <c r="C19" s="6">
        <f>C7+C13+C14+C16+C17+C18</f>
        <v>512517.516</v>
      </c>
    </row>
    <row r="20" spans="1:6">
      <c r="A20" s="31">
        <v>9</v>
      </c>
      <c r="B20" s="32" t="s">
        <v>22</v>
      </c>
      <c r="C20" s="20">
        <f>[1]Лист1!$O$162</f>
        <v>2829.4</v>
      </c>
      <c r="D20" s="15"/>
      <c r="F20" s="15"/>
    </row>
    <row r="22" spans="1:6">
      <c r="A22" s="34"/>
      <c r="B22" s="34" t="s">
        <v>23</v>
      </c>
    </row>
    <row r="23" spans="1:6">
      <c r="B23" s="8" t="s">
        <v>24</v>
      </c>
    </row>
    <row r="24" spans="1:6">
      <c r="B24" s="8" t="s">
        <v>25</v>
      </c>
      <c r="C24" s="40">
        <v>517695.31</v>
      </c>
    </row>
    <row r="25" spans="1:6" ht="31.5">
      <c r="B25" s="39" t="s">
        <v>26</v>
      </c>
      <c r="C25" s="41">
        <f>C19-C24</f>
        <v>-5177.7939999999944</v>
      </c>
    </row>
    <row r="26" spans="1:6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2014-11-28T05:21:23Z</dcterms:modified>
</cp:coreProperties>
</file>