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25" i="5"/>
  <c r="C25"/>
  <c r="E20"/>
  <c r="E14" s="1"/>
  <c r="E13" l="1"/>
  <c r="E8"/>
  <c r="E16"/>
  <c r="E11"/>
  <c r="E18"/>
  <c r="E17"/>
  <c r="E9"/>
  <c r="E12"/>
  <c r="E7" s="1"/>
  <c r="E19" s="1"/>
</calcChain>
</file>

<file path=xl/sharedStrings.xml><?xml version="1.0" encoding="utf-8"?>
<sst xmlns="http://schemas.openxmlformats.org/spreadsheetml/2006/main" count="37" uniqueCount="37">
  <si>
    <t>№ п/п</t>
  </si>
  <si>
    <t>Наименование услуг</t>
  </si>
  <si>
    <t>периодичность</t>
  </si>
  <si>
    <t>1.</t>
  </si>
  <si>
    <t>1.1.</t>
  </si>
  <si>
    <t xml:space="preserve">Конструктивные элементы </t>
  </si>
  <si>
    <t>по мере необходимости</t>
  </si>
  <si>
    <t>1.2.</t>
  </si>
  <si>
    <t>Инженерные системы</t>
  </si>
  <si>
    <t>круглосуточно</t>
  </si>
  <si>
    <t>Содержание придомовой территории</t>
  </si>
  <si>
    <t>ежедневно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</si>
  <si>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</si>
  <si>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</si>
  <si>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</si>
  <si>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</si>
  <si>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руб./м2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</si>
  <si>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</si>
  <si>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</si>
  <si>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</si>
  <si>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</si>
  <si>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</si>
  <si>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</si>
  <si>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по решению собрания или совета дома</t>
  </si>
  <si>
    <t>с 01.01.2011</t>
  </si>
  <si>
    <t>сумма, руб.</t>
  </si>
  <si>
    <t>Общая площадь МКД, м.кв.</t>
  </si>
  <si>
    <t>АДС (аварийно-диспетчерская служба)</t>
  </si>
  <si>
    <t>План работ на 2012 год по содержанию и ремонту общего имущества МКД</t>
  </si>
  <si>
    <t>проезд 9 Мая, 6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</si>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</sst>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1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2" fontId="2" fillId="2" borderId="5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2" fontId="1" fillId="0" borderId="5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vertical="top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2" borderId="6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1" fillId="2" borderId="6" xfId="0" applyNumberFormat="1" applyFont="1" applyFill="1" applyBorder="1" applyAlignment="1">
      <alignment vertical="center" wrapText="1"/>
    </xf>
    <xf numFmtId="2" fontId="4" fillId="0" borderId="7" xfId="0" applyNumberFormat="1" applyFont="1" applyBorder="1" applyAlignment="1">
      <alignment vertical="center" wrapText="1"/>
    </xf>
    <xf numFmtId="2" fontId="4" fillId="0" borderId="7" xfId="0" applyNumberFormat="1" applyFont="1" applyBorder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2" fontId="1" fillId="2" borderId="6" xfId="0" applyNumberFormat="1" applyFont="1" applyFill="1" applyBorder="1" applyAlignment="1">
      <alignment wrapText="1"/>
    </xf>
    <xf numFmtId="2" fontId="1" fillId="2" borderId="7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18</xdr:row>
      <xdr:rowOff>241788</xdr:rowOff>
    </xdr:from>
    <xdr:to>
      <xdr:col>3</xdr:col>
      <xdr:colOff>476250</xdr:colOff>
      <xdr:row>19</xdr:row>
      <xdr:rowOff>309196</xdr:rowOff>
    </xdr:to>
    <xdr:sp macro="" textlink="">
      <xdr:nvSpPr>
        <xdr:cNvPr id="5" name="Правая фигурная скобка 4"/>
        <xdr:cNvSpPr/>
      </xdr:nvSpPr>
      <xdr:spPr>
        <a:xfrm>
          <a:off x="4695825" y="14691213"/>
          <a:ext cx="0" cy="39125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29307</xdr:colOff>
      <xdr:row>21</xdr:row>
      <xdr:rowOff>219806</xdr:rowOff>
    </xdr:from>
    <xdr:to>
      <xdr:col>3</xdr:col>
      <xdr:colOff>498230</xdr:colOff>
      <xdr:row>28</xdr:row>
      <xdr:rowOff>388325</xdr:rowOff>
    </xdr:to>
    <xdr:sp macro="" textlink="">
      <xdr:nvSpPr>
        <xdr:cNvPr id="7" name="Правая фигурная скобка 6"/>
        <xdr:cNvSpPr/>
      </xdr:nvSpPr>
      <xdr:spPr>
        <a:xfrm>
          <a:off x="4695825" y="15650306"/>
          <a:ext cx="0" cy="3130794"/>
        </a:xfrm>
        <a:prstGeom prst="rightBrace">
          <a:avLst>
            <a:gd name="adj1" fmla="val 27083"/>
            <a:gd name="adj2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topLeftCell="A4" workbookViewId="0">
      <selection activeCell="I11" sqref="I11"/>
    </sheetView>
  </sheetViews>
  <sheetFormatPr defaultRowHeight="15.75"/>
  <cols>
    <col min="1" max="1" width="5.42578125" style="12" customWidth="1"/>
    <col min="2" max="2" width="70" style="10" customWidth="1"/>
    <col min="3" max="3" width="19.5703125" style="12" hidden="1" customWidth="1"/>
    <col min="4" max="4" width="8.42578125" style="12" hidden="1" customWidth="1"/>
    <col min="5" max="5" width="12.42578125" style="10" customWidth="1"/>
    <col min="6" max="9" width="9.140625" style="10"/>
    <col min="10" max="10" width="11.85546875" style="10" bestFit="1" customWidth="1"/>
    <col min="11" max="16384" width="9.140625" style="10"/>
  </cols>
  <sheetData>
    <row r="1" spans="1:8">
      <c r="A1" s="47" t="s">
        <v>28</v>
      </c>
    </row>
    <row r="2" spans="1:8">
      <c r="A2" s="1"/>
      <c r="B2" s="2" t="s">
        <v>29</v>
      </c>
      <c r="C2" s="1" t="s">
        <v>24</v>
      </c>
      <c r="D2" s="1"/>
      <c r="E2" s="2"/>
    </row>
    <row r="3" spans="1:8">
      <c r="A3" s="59" t="s">
        <v>0</v>
      </c>
      <c r="B3" s="36"/>
      <c r="C3" s="11"/>
      <c r="D3" s="11"/>
      <c r="E3" s="60" t="s">
        <v>25</v>
      </c>
    </row>
    <row r="4" spans="1:8">
      <c r="A4" s="59"/>
      <c r="B4" s="37" t="s">
        <v>1</v>
      </c>
      <c r="C4" s="3" t="s">
        <v>2</v>
      </c>
      <c r="D4" s="3"/>
      <c r="E4" s="61"/>
    </row>
    <row r="5" spans="1:8" ht="9.75" customHeight="1">
      <c r="A5" s="59"/>
      <c r="B5" s="38"/>
      <c r="C5" s="4"/>
      <c r="D5" s="4"/>
      <c r="E5" s="62"/>
    </row>
    <row r="6" spans="1:8">
      <c r="A6" s="4">
        <v>1</v>
      </c>
      <c r="B6" s="5">
        <v>2</v>
      </c>
      <c r="C6" s="6">
        <v>3</v>
      </c>
      <c r="D6" s="6"/>
      <c r="E6" s="5">
        <v>3</v>
      </c>
    </row>
    <row r="7" spans="1:8" ht="30" customHeight="1">
      <c r="A7" s="7" t="s">
        <v>3</v>
      </c>
      <c r="B7" s="54" t="s">
        <v>20</v>
      </c>
      <c r="C7" s="58"/>
      <c r="D7" s="20"/>
      <c r="E7" s="14">
        <f>E8+E9+E10+E11+E12</f>
        <v>727784.946</v>
      </c>
    </row>
    <row r="8" spans="1:8">
      <c r="A8" s="9" t="s">
        <v>4</v>
      </c>
      <c r="B8" s="63" t="s">
        <v>5</v>
      </c>
      <c r="C8" s="58"/>
      <c r="D8" s="21"/>
      <c r="E8" s="35">
        <f>1.24*3*E20+1.34*9*E20</f>
        <v>186013.06199999998</v>
      </c>
      <c r="H8" s="48"/>
    </row>
    <row r="9" spans="1:8">
      <c r="A9" s="9" t="s">
        <v>7</v>
      </c>
      <c r="B9" s="63" t="s">
        <v>8</v>
      </c>
      <c r="C9" s="64"/>
      <c r="D9" s="22"/>
      <c r="E9" s="35">
        <f>2.74*3*E20+2.92*9*E20</f>
        <v>406682.55</v>
      </c>
      <c r="H9" s="48"/>
    </row>
    <row r="10" spans="1:8" s="17" customFormat="1" ht="17.25" hidden="1" customHeight="1">
      <c r="A10" s="13"/>
      <c r="B10" s="23"/>
      <c r="C10" s="24" t="s">
        <v>6</v>
      </c>
      <c r="D10" s="24"/>
      <c r="E10" s="19"/>
      <c r="H10" s="49"/>
    </row>
    <row r="11" spans="1:8" ht="20.25" customHeight="1">
      <c r="A11" s="9" t="s">
        <v>17</v>
      </c>
      <c r="B11" s="46" t="s">
        <v>19</v>
      </c>
      <c r="C11" s="44"/>
      <c r="D11" s="44"/>
      <c r="E11" s="43">
        <f>0.14*3*E20+0.11*9*E20</f>
        <v>16620.938999999998</v>
      </c>
      <c r="H11" s="48"/>
    </row>
    <row r="12" spans="1:8" ht="18" customHeight="1">
      <c r="A12" s="9" t="s">
        <v>18</v>
      </c>
      <c r="B12" s="56" t="s">
        <v>27</v>
      </c>
      <c r="C12" s="57"/>
      <c r="D12" s="45"/>
      <c r="E12" s="35">
        <f>0.8*3*E20+0.85*9*E20</f>
        <v>118468.395</v>
      </c>
      <c r="H12" s="48"/>
    </row>
    <row r="13" spans="1:8">
      <c r="A13" s="7">
        <v>2</v>
      </c>
      <c r="B13" s="54" t="s">
        <v>10</v>
      </c>
      <c r="C13" s="58"/>
      <c r="D13" s="21"/>
      <c r="E13" s="14">
        <f>1.5*3*E20+1.62*9*E20</f>
        <v>224913.13200000001</v>
      </c>
      <c r="H13" s="48"/>
    </row>
    <row r="14" spans="1:8">
      <c r="A14" s="7">
        <v>3</v>
      </c>
      <c r="B14" s="54" t="s">
        <v>12</v>
      </c>
      <c r="C14" s="55"/>
      <c r="D14" s="26"/>
      <c r="E14" s="14">
        <f>4.43*3*E20+4.75*9*E20</f>
        <v>660593.91599999997</v>
      </c>
      <c r="H14" s="48"/>
    </row>
    <row r="15" spans="1:8" s="16" customFormat="1" ht="15.75" customHeight="1">
      <c r="A15" s="7">
        <v>4</v>
      </c>
      <c r="B15" s="27" t="s">
        <v>22</v>
      </c>
      <c r="C15" s="25" t="s">
        <v>23</v>
      </c>
      <c r="D15" s="34"/>
      <c r="E15" s="15"/>
      <c r="H15" s="50"/>
    </row>
    <row r="16" spans="1:8">
      <c r="A16" s="7">
        <v>5</v>
      </c>
      <c r="B16" s="28" t="s">
        <v>13</v>
      </c>
      <c r="C16" s="29" t="s">
        <v>11</v>
      </c>
      <c r="D16" s="29"/>
      <c r="E16" s="30">
        <f>1.41*12*E20</f>
        <v>199451.26799999998</v>
      </c>
      <c r="H16" s="48"/>
    </row>
    <row r="17" spans="1:10">
      <c r="A17" s="7">
        <v>6</v>
      </c>
      <c r="B17" s="41" t="s">
        <v>14</v>
      </c>
      <c r="C17" s="14" t="s">
        <v>9</v>
      </c>
      <c r="D17" s="14"/>
      <c r="E17" s="8">
        <f>4.32*12*E20</f>
        <v>611084.73600000003</v>
      </c>
      <c r="H17" s="48"/>
    </row>
    <row r="18" spans="1:10">
      <c r="A18" s="7">
        <v>7</v>
      </c>
      <c r="B18" s="54" t="s">
        <v>21</v>
      </c>
      <c r="C18" s="55"/>
      <c r="D18" s="32"/>
      <c r="E18" s="33">
        <f>1.67*3*E20+1.79*9*E20</f>
        <v>248960.44799999997</v>
      </c>
      <c r="H18" s="48"/>
    </row>
    <row r="19" spans="1:10">
      <c r="A19" s="39">
        <v>8</v>
      </c>
      <c r="B19" s="31" t="s">
        <v>15</v>
      </c>
      <c r="C19" s="14" t="s">
        <v>16</v>
      </c>
      <c r="D19" s="14"/>
      <c r="E19" s="8">
        <f>E7+E13+E14+E16+E17+E18</f>
        <v>2672788.4459999995</v>
      </c>
      <c r="H19" s="48"/>
    </row>
    <row r="20" spans="1:10">
      <c r="A20" s="39">
        <v>9</v>
      </c>
      <c r="B20" s="40" t="s">
        <v>26</v>
      </c>
      <c r="C20" s="39"/>
      <c r="D20" s="39"/>
      <c r="E20" s="30">
        <f>[1]Лист1!$O$109</f>
        <v>11787.9</v>
      </c>
      <c r="F20" s="18"/>
      <c r="H20" s="48"/>
      <c r="J20" s="18"/>
    </row>
    <row r="22" spans="1:10">
      <c r="A22" s="42"/>
      <c r="B22" s="42" t="s">
        <v>30</v>
      </c>
      <c r="C22" s="10"/>
    </row>
    <row r="23" spans="1:10">
      <c r="B23" s="10" t="s">
        <v>31</v>
      </c>
      <c r="C23" s="10"/>
    </row>
    <row r="24" spans="1:10">
      <c r="B24" s="10" t="s">
        <v>32</v>
      </c>
      <c r="C24" s="51">
        <v>1354136</v>
      </c>
      <c r="E24" s="51">
        <v>2570295.23</v>
      </c>
    </row>
    <row r="25" spans="1:10">
      <c r="B25" s="10" t="s">
        <v>33</v>
      </c>
      <c r="C25" s="52" t="e">
        <f>C19-C24</f>
        <v>#VALUE!</v>
      </c>
      <c r="E25" s="53">
        <f>E19-E24</f>
        <v>102493.21599999955</v>
      </c>
    </row>
    <row r="26" spans="1:10">
      <c r="B26" s="10" t="s">
        <v>34</v>
      </c>
      <c r="C26" s="10"/>
    </row>
    <row r="27" spans="1:10">
      <c r="B27" s="10" t="s">
        <v>35</v>
      </c>
      <c r="C27" s="10"/>
    </row>
    <row r="28" spans="1:10">
      <c r="B28" s="10" t="s">
        <v>36</v>
      </c>
      <c r="C28" s="10"/>
    </row>
  </sheetData>
  <mergeCells count="9">
    <mergeCell ref="B18:C18"/>
    <mergeCell ref="B12:C12"/>
    <mergeCell ref="B13:C13"/>
    <mergeCell ref="A3:A5"/>
    <mergeCell ref="E3:E5"/>
    <mergeCell ref="B7:C7"/>
    <mergeCell ref="B8:C8"/>
    <mergeCell ref="B9:C9"/>
    <mergeCell ref="B14:C1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2014-11-27T05:17:22Z</dcterms:modified>
</cp:coreProperties>
</file>