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7" l="1"/>
  <c r="C9"/>
  <c r="C12"/>
  <c r="C16"/>
  <c r="C8"/>
  <c r="C11"/>
  <c r="C13"/>
  <c r="C18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<sst xmlns="http://schemas.openxmlformats.org/spreadsheetml/2006/main" count="30" uniqueCount="30">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</sst>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63">
          <cell r="O163">
            <v>3877.8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F23" sqref="F23"/>
    </sheetView>
  </sheetViews>
  <sheetFormatPr defaultRowHeight="15.75"/>
  <cols>
    <col min="1" max="1" width="5.42578125" style="9" customWidth="1"/>
    <col min="2" max="2" width="67.28515625" style="8" customWidth="1"/>
    <col min="3" max="3" width="1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201025.15200000003</v>
      </c>
    </row>
    <row r="8" spans="1:3" ht="15.75" customHeight="1">
      <c r="A8" s="7" t="s">
        <v>3</v>
      </c>
      <c r="B8" s="24" t="s">
        <v>4</v>
      </c>
      <c r="C8" s="23">
        <f>1.3*12*C20</f>
        <v>60493.680000000008</v>
      </c>
    </row>
    <row r="9" spans="1:3" ht="15.75" customHeight="1">
      <c r="A9" s="7" t="s">
        <v>5</v>
      </c>
      <c r="B9" s="24" t="s">
        <v>6</v>
      </c>
      <c r="C9" s="23">
        <f>2.01*12*C20</f>
        <v>93532.535999999993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0.18*12*C20</f>
        <v>8376.0480000000007</v>
      </c>
    </row>
    <row r="12" spans="1:3" ht="15.75" customHeight="1">
      <c r="A12" s="7" t="s">
        <v>13</v>
      </c>
      <c r="B12" s="24" t="s">
        <v>21</v>
      </c>
      <c r="C12" s="23">
        <f>0.83*12*C20</f>
        <v>38622.887999999999</v>
      </c>
    </row>
    <row r="13" spans="1:3">
      <c r="A13" s="5">
        <v>2</v>
      </c>
      <c r="B13" s="22" t="s">
        <v>7</v>
      </c>
      <c r="C13" s="11">
        <f>2.78*12*C20</f>
        <v>129363.40800000001</v>
      </c>
    </row>
    <row r="14" spans="1:3">
      <c r="A14" s="5">
        <v>3</v>
      </c>
      <c r="B14" s="22" t="s">
        <v>8</v>
      </c>
      <c r="C14" s="11">
        <f>4.77*12*C20</f>
        <v>221965.272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65612.375999999989</v>
      </c>
    </row>
    <row r="17" spans="1:5">
      <c r="A17" s="5">
        <v>6</v>
      </c>
      <c r="B17" s="21" t="s">
        <v>10</v>
      </c>
      <c r="C17" s="6">
        <f>4.32*12*C20</f>
        <v>201025.15200000003</v>
      </c>
    </row>
    <row r="18" spans="1:5">
      <c r="A18" s="5">
        <v>7</v>
      </c>
      <c r="B18" s="22" t="s">
        <v>16</v>
      </c>
      <c r="C18" s="25">
        <f>1.67*12*C20</f>
        <v>77711.111999999994</v>
      </c>
    </row>
    <row r="19" spans="1:5">
      <c r="A19" s="30">
        <v>8</v>
      </c>
      <c r="B19" s="21" t="s">
        <v>11</v>
      </c>
      <c r="C19" s="6">
        <f>C7+C13+C14+C16+C17+C18</f>
        <v>896702.47200000007</v>
      </c>
    </row>
    <row r="20" spans="1:5">
      <c r="A20" s="30">
        <v>9</v>
      </c>
      <c r="B20" s="31" t="s">
        <v>20</v>
      </c>
      <c r="C20" s="20">
        <f>[1]Лист1!$O$163</f>
        <v>3877.8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810981.54</v>
      </c>
    </row>
    <row r="25" spans="1:5">
      <c r="B25" s="8" t="s">
        <v>26</v>
      </c>
      <c r="C25" s="40">
        <f>C19-C24</f>
        <v>85720.93200000003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2014-12-03T02:52:44Z</dcterms:modified>
</cp:coreProperties>
</file>