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4" i="5"/>
  <c r="D19"/>
  <c r="D17" s="1"/>
  <c r="D16" l="1"/>
  <c r="D9"/>
  <c r="D11"/>
  <c r="D13"/>
  <c r="D15"/>
  <c r="D8"/>
  <c r="D7" s="1"/>
  <c r="D18" s="1"/>
  <c r="D10"/>
  <c r="D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<sst xmlns="http://schemas.openxmlformats.org/spreadsheetml/2006/main" count="30" uniqueCount="30">
  <si>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</si>
  <si>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</si>
  <si>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</si>
  <si>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</si>
  <si>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</si>
  <si>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</si>
  <si>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</si>
  <si>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</si>
  <si>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</si>
  <si>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</si>
  <si>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</si>
  <si>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</si>
  <si>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</si>
  <si>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</si>
  <si>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</si>
  <si>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</si>
  <si>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</si>
  <si>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</si>
  <si>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79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</si>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</sst>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3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4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">
          <cell r="O18">
            <v>3600.32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7" workbookViewId="0">
      <selection activeCell="D23" sqref="D23:D24"/>
    </sheetView>
  </sheetViews>
  <sheetFormatPr defaultRowHeight="15.75"/>
  <cols>
    <col min="1" max="1" width="5.42578125" style="19" customWidth="1"/>
    <col min="2" max="2" width="63.28515625" style="11" customWidth="1"/>
    <col min="3" max="3" width="8.42578125" style="19" hidden="1" customWidth="1"/>
    <col min="4" max="4" width="14.5703125" style="11" customWidth="1"/>
    <col min="5" max="5" width="10.7109375" style="11" bestFit="1" customWidth="1"/>
    <col min="6" max="16384" width="9.140625" style="11"/>
  </cols>
  <sheetData>
    <row r="1" spans="1:4">
      <c r="A1" s="33" t="s">
        <v>22</v>
      </c>
    </row>
    <row r="2" spans="1:4">
      <c r="A2" s="1"/>
      <c r="B2" s="2" t="s">
        <v>18</v>
      </c>
      <c r="C2" s="1"/>
      <c r="D2" s="2"/>
    </row>
    <row r="3" spans="1:4">
      <c r="A3" s="43" t="s">
        <v>0</v>
      </c>
      <c r="B3" s="34"/>
      <c r="C3" s="12"/>
      <c r="D3" s="44" t="s">
        <v>19</v>
      </c>
    </row>
    <row r="4" spans="1:4">
      <c r="A4" s="43"/>
      <c r="B4" s="35" t="s">
        <v>1</v>
      </c>
      <c r="C4" s="3"/>
      <c r="D4" s="45"/>
    </row>
    <row r="5" spans="1:4" ht="9.75" customHeight="1">
      <c r="A5" s="43"/>
      <c r="B5" s="36"/>
      <c r="C5" s="4"/>
      <c r="D5" s="46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29" t="s">
        <v>15</v>
      </c>
      <c r="C7" s="22"/>
      <c r="D7" s="20">
        <f>D8+D9+D10+D11</f>
        <v>186640.58880000003</v>
      </c>
    </row>
    <row r="8" spans="1:4">
      <c r="A8" s="9" t="s">
        <v>3</v>
      </c>
      <c r="B8" s="31" t="s">
        <v>4</v>
      </c>
      <c r="C8" s="13"/>
      <c r="D8" s="30">
        <f>1.38*6*D19+1.24*6*D19</f>
        <v>56597.030400000003</v>
      </c>
    </row>
    <row r="9" spans="1:4">
      <c r="A9" s="9" t="s">
        <v>5</v>
      </c>
      <c r="B9" s="31" t="s">
        <v>6</v>
      </c>
      <c r="C9" s="14"/>
      <c r="D9" s="30">
        <f>1.94*6*D19+1.74*6*D19</f>
        <v>79495.065600000002</v>
      </c>
    </row>
    <row r="10" spans="1:4" ht="20.25" customHeight="1">
      <c r="A10" s="9" t="s">
        <v>12</v>
      </c>
      <c r="B10" s="41" t="s">
        <v>14</v>
      </c>
      <c r="C10" s="37"/>
      <c r="D10" s="38">
        <f>0.33*6*D19+0.3*6*D19</f>
        <v>13609.2096</v>
      </c>
    </row>
    <row r="11" spans="1:4" s="16" customFormat="1" ht="18" customHeight="1">
      <c r="A11" s="9" t="s">
        <v>13</v>
      </c>
      <c r="B11" s="31" t="s">
        <v>20</v>
      </c>
      <c r="C11" s="10"/>
      <c r="D11" s="30">
        <f>0.9*6*D19+0.81*6*D19</f>
        <v>36939.283200000005</v>
      </c>
    </row>
    <row r="12" spans="1:4">
      <c r="A12" s="7">
        <v>2</v>
      </c>
      <c r="B12" s="29" t="s">
        <v>7</v>
      </c>
      <c r="C12" s="13"/>
      <c r="D12" s="20">
        <f>1*6*D19+(0.76+0.06+0.07)*6*D19</f>
        <v>40827.628800000006</v>
      </c>
    </row>
    <row r="13" spans="1:4">
      <c r="A13" s="7">
        <v>3</v>
      </c>
      <c r="B13" s="29" t="s">
        <v>8</v>
      </c>
      <c r="C13" s="17"/>
      <c r="D13" s="20">
        <f>5.52*6*D19+(3.08+1.8+0.08)*6*D19</f>
        <v>226388.12160000001</v>
      </c>
    </row>
    <row r="14" spans="1:4" s="26" customFormat="1">
      <c r="A14" s="7">
        <v>4</v>
      </c>
      <c r="B14" s="27" t="s">
        <v>17</v>
      </c>
      <c r="C14" s="24"/>
      <c r="D14" s="25"/>
    </row>
    <row r="15" spans="1:4">
      <c r="A15" s="7">
        <v>5</v>
      </c>
      <c r="B15" s="15" t="s">
        <v>9</v>
      </c>
      <c r="C15" s="18"/>
      <c r="D15" s="40">
        <f>1.41*12*D19</f>
        <v>60917.414399999994</v>
      </c>
    </row>
    <row r="16" spans="1:4" ht="31.5">
      <c r="A16" s="7">
        <v>6</v>
      </c>
      <c r="B16" s="21" t="s">
        <v>10</v>
      </c>
      <c r="C16" s="7"/>
      <c r="D16" s="8">
        <f>4.32*12*D19</f>
        <v>186640.58880000003</v>
      </c>
    </row>
    <row r="17" spans="1:5">
      <c r="A17" s="7">
        <v>7</v>
      </c>
      <c r="B17" s="29" t="s">
        <v>16</v>
      </c>
      <c r="C17" s="23"/>
      <c r="D17" s="32">
        <f>1.8*6*D19+1.62*6*D19</f>
        <v>73878.566400000011</v>
      </c>
    </row>
    <row r="18" spans="1:5">
      <c r="A18" s="18">
        <v>8</v>
      </c>
      <c r="B18" s="21" t="s">
        <v>11</v>
      </c>
      <c r="C18" s="7"/>
      <c r="D18" s="8">
        <f>D7+D12+D13+D15+D16+D17</f>
        <v>775292.90880000009</v>
      </c>
    </row>
    <row r="19" spans="1:5">
      <c r="A19" s="18">
        <v>9</v>
      </c>
      <c r="B19" s="39" t="s">
        <v>21</v>
      </c>
      <c r="C19" s="18"/>
      <c r="D19" s="40">
        <f>[1]Лист1!$O$18</f>
        <v>3600.32</v>
      </c>
      <c r="E19" s="28"/>
    </row>
    <row r="21" spans="1:5">
      <c r="A21" s="42"/>
      <c r="B21" s="42" t="s">
        <v>23</v>
      </c>
      <c r="E21" s="28"/>
    </row>
    <row r="22" spans="1:5">
      <c r="B22" s="11" t="s">
        <v>24</v>
      </c>
    </row>
    <row r="23" spans="1:5">
      <c r="B23" s="11" t="s">
        <v>25</v>
      </c>
      <c r="D23" s="47">
        <v>590716.80000000005</v>
      </c>
    </row>
    <row r="24" spans="1:5">
      <c r="B24" s="11" t="s">
        <v>26</v>
      </c>
      <c r="D24" s="48">
        <f>D18-D23</f>
        <v>184576.10880000005</v>
      </c>
    </row>
    <row r="25" spans="1:5">
      <c r="B25" s="11" t="s">
        <v>27</v>
      </c>
    </row>
    <row r="26" spans="1:5">
      <c r="B26" s="11" t="s">
        <v>28</v>
      </c>
    </row>
    <row r="27" spans="1:5">
      <c r="B27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2014-12-01T08:03:18Z</dcterms:modified>
</cp:coreProperties>
</file>