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<sst xmlns="http://schemas.openxmlformats.org/spreadsheetml/2006/main" count="30" uniqueCount="30">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</sst>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">
          <cell r="O12">
            <v>11414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4" workbookViewId="0">
      <selection activeCell="G15" sqref="G15"/>
    </sheetView>
  </sheetViews>
  <sheetFormatPr defaultRowHeight="15.75"/>
  <cols>
    <col min="1" max="1" width="5.42578125" style="20" customWidth="1"/>
    <col min="2" max="2" width="68" style="11" customWidth="1"/>
    <col min="3" max="3" width="8.42578125" style="20" hidden="1" customWidth="1"/>
    <col min="4" max="4" width="11.7109375" style="11" customWidth="1"/>
    <col min="5" max="6" width="9.140625" style="11"/>
    <col min="7" max="7" width="11.85546875" style="11" bestFit="1" customWidth="1"/>
    <col min="8" max="16384" width="9.140625" style="11"/>
  </cols>
  <sheetData>
    <row r="1" spans="1:4">
      <c r="A1" s="43" t="s">
        <v>22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40"/>
      <c r="C3" s="12"/>
      <c r="D3" s="52" t="s">
        <v>19</v>
      </c>
    </row>
    <row r="4" spans="1:4">
      <c r="A4" s="51"/>
      <c r="B4" s="41" t="s">
        <v>1</v>
      </c>
      <c r="C4" s="3"/>
      <c r="D4" s="53"/>
    </row>
    <row r="5" spans="1:4" ht="9.75" customHeight="1">
      <c r="A5" s="51"/>
      <c r="B5" s="42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593756.28</v>
      </c>
    </row>
    <row r="8" spans="1:4">
      <c r="A8" s="9" t="s">
        <v>3</v>
      </c>
      <c r="B8" s="36" t="s">
        <v>4</v>
      </c>
      <c r="C8" s="13"/>
      <c r="D8" s="39">
        <f>1.39*6*D20+1.24*6*D20</f>
        <v>180112.91999999998</v>
      </c>
    </row>
    <row r="9" spans="1:4">
      <c r="A9" s="9" t="s">
        <v>5</v>
      </c>
      <c r="B9" s="36" t="s">
        <v>6</v>
      </c>
      <c r="C9" s="14"/>
      <c r="D9" s="39">
        <f>1.92*6*D20+1.72*6*D20</f>
        <v>249281.76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9" t="s">
        <v>14</v>
      </c>
      <c r="C11" s="44"/>
      <c r="D11" s="38">
        <f>0.37*6*D20+0.32*6*D20</f>
        <v>47253.959999999992</v>
      </c>
    </row>
    <row r="12" spans="1:4" s="16" customFormat="1" ht="18" customHeight="1">
      <c r="A12" s="9" t="s">
        <v>13</v>
      </c>
      <c r="B12" s="36" t="s">
        <v>21</v>
      </c>
      <c r="C12" s="10"/>
      <c r="D12" s="39">
        <f>0.9*6*D20+0.81*6*D20</f>
        <v>117107.64000000001</v>
      </c>
    </row>
    <row r="13" spans="1:4">
      <c r="A13" s="7">
        <v>2</v>
      </c>
      <c r="B13" s="35" t="s">
        <v>7</v>
      </c>
      <c r="C13" s="13"/>
      <c r="D13" s="23">
        <f>2.02*6*D20+(1.67+0.06+0.07)*6*D20</f>
        <v>261608.88000000003</v>
      </c>
    </row>
    <row r="14" spans="1:4">
      <c r="A14" s="7">
        <v>3</v>
      </c>
      <c r="B14" s="35" t="s">
        <v>8</v>
      </c>
      <c r="C14" s="18"/>
      <c r="D14" s="23">
        <f>4.49*6*D20+(2.32+1.62+0.07)*6*D20</f>
        <v>582114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193124.87999999998</v>
      </c>
    </row>
    <row r="17" spans="1:7" s="46" customFormat="1">
      <c r="A17" s="45">
        <v>6</v>
      </c>
      <c r="B17" s="24" t="s">
        <v>10</v>
      </c>
      <c r="C17" s="45"/>
      <c r="D17" s="8">
        <f>4.32*12*D20</f>
        <v>591701.76000000001</v>
      </c>
    </row>
    <row r="18" spans="1:7">
      <c r="A18" s="7">
        <v>7</v>
      </c>
      <c r="B18" s="35" t="s">
        <v>16</v>
      </c>
      <c r="C18" s="26"/>
      <c r="D18" s="37">
        <f>1.8*6*D20+1.62*6*D20</f>
        <v>234215.28000000003</v>
      </c>
    </row>
    <row r="19" spans="1:7">
      <c r="A19" s="19">
        <v>8</v>
      </c>
      <c r="B19" s="24" t="s">
        <v>11</v>
      </c>
      <c r="C19" s="7"/>
      <c r="D19" s="8">
        <f>D7+D13+D14+D16+D17+D18</f>
        <v>2456521.08</v>
      </c>
    </row>
    <row r="20" spans="1:7">
      <c r="A20" s="19">
        <v>9</v>
      </c>
      <c r="B20" s="47" t="s">
        <v>20</v>
      </c>
      <c r="C20" s="19"/>
      <c r="D20" s="48">
        <f>[1]Лист1!$O$12</f>
        <v>11414</v>
      </c>
      <c r="E20" s="33"/>
    </row>
    <row r="22" spans="1:7">
      <c r="A22" s="50"/>
      <c r="B22" s="50" t="s">
        <v>23</v>
      </c>
      <c r="G22" s="33"/>
    </row>
    <row r="23" spans="1:7">
      <c r="B23" s="11" t="s">
        <v>24</v>
      </c>
    </row>
    <row r="24" spans="1:7">
      <c r="B24" s="11" t="s">
        <v>25</v>
      </c>
      <c r="D24" s="55">
        <v>1814052.51</v>
      </c>
    </row>
    <row r="25" spans="1:7">
      <c r="B25" s="11" t="s">
        <v>26</v>
      </c>
      <c r="D25" s="56">
        <f>D19-D24</f>
        <v>642468.57000000007</v>
      </c>
    </row>
    <row r="26" spans="1:7">
      <c r="B26" s="11" t="s">
        <v>27</v>
      </c>
    </row>
    <row r="27" spans="1:7">
      <c r="B27" s="11" t="s">
        <v>28</v>
      </c>
    </row>
    <row r="28" spans="1:7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2014-11-28T04:13:48Z</dcterms:modified>
</cp:coreProperties>
</file>