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<sst xmlns="http://schemas.openxmlformats.org/spreadsheetml/2006/main" count="30" uniqueCount="30">
  <si>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</si>
  <si>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</si>
  <si>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</si>
  <si>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</si>
  <si>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</si>
  <si>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</si>
  <si>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</si>
  <si>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</si>
  <si>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</si>
  <si>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</si>
  <si>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</si>
  <si>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</si>
  <si>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</si>
  <si>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</si>
  <si>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</si>
  <si>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</si>
  <si>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</si>
  <si>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</si>
  <si>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39</t>
  </si>
  <si>
    <t>АДС (аварийно-диспетчерская служба)</t>
  </si>
  <si>
    <t>Общая площадь МКД, м.кв.</t>
  </si>
  <si>
    <t>сумма, руб.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</si>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</sst>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3">
          <cell r="O83">
            <v>15958.3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4" width="14.7109375" style="10" customWidth="1"/>
    <col min="5" max="5" width="11.85546875" style="10" bestFit="1" customWidth="1"/>
    <col min="6" max="16384" width="9.140625" style="10"/>
  </cols>
  <sheetData>
    <row r="1" spans="1:4">
      <c r="A1" s="47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21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865578.19199999992</v>
      </c>
    </row>
    <row r="8" spans="1:4">
      <c r="A8" s="9" t="s">
        <v>3</v>
      </c>
      <c r="B8" s="37" t="s">
        <v>4</v>
      </c>
      <c r="C8" s="23"/>
      <c r="D8" s="36">
        <f>1.34*12*D20</f>
        <v>256609.46400000001</v>
      </c>
    </row>
    <row r="9" spans="1:4">
      <c r="A9" s="9" t="s">
        <v>5</v>
      </c>
      <c r="B9" s="37" t="s">
        <v>6</v>
      </c>
      <c r="C9" s="24"/>
      <c r="D9" s="36">
        <f>2.09*12*D20</f>
        <v>400234.16399999993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3"/>
      <c r="D11" s="38">
        <f>0.19*12*D20</f>
        <v>36384.923999999999</v>
      </c>
    </row>
    <row r="12" spans="1:4" s="12" customFormat="1" ht="15.75" customHeight="1">
      <c r="A12" s="9" t="s">
        <v>13</v>
      </c>
      <c r="B12" s="37" t="s">
        <v>19</v>
      </c>
      <c r="C12" s="27"/>
      <c r="D12" s="36">
        <f>0.9*12*D20</f>
        <v>172349.64</v>
      </c>
    </row>
    <row r="13" spans="1:4">
      <c r="A13" s="7">
        <v>2</v>
      </c>
      <c r="B13" s="35" t="s">
        <v>7</v>
      </c>
      <c r="C13" s="23"/>
      <c r="D13" s="15">
        <f>1.98*12*D20</f>
        <v>379169.20799999993</v>
      </c>
    </row>
    <row r="14" spans="1:4">
      <c r="A14" s="7">
        <v>3</v>
      </c>
      <c r="B14" s="35" t="s">
        <v>8</v>
      </c>
      <c r="C14" s="28"/>
      <c r="D14" s="15">
        <f>4.61*12*D20</f>
        <v>882813.15600000008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270014.43599999999</v>
      </c>
    </row>
    <row r="17" spans="1:5">
      <c r="A17" s="7">
        <v>6</v>
      </c>
      <c r="B17" s="33" t="s">
        <v>10</v>
      </c>
      <c r="C17" s="15"/>
      <c r="D17" s="8">
        <f>4.32*12*D20</f>
        <v>827278.272</v>
      </c>
    </row>
    <row r="18" spans="1:5">
      <c r="A18" s="7">
        <v>7</v>
      </c>
      <c r="B18" s="35" t="s">
        <v>16</v>
      </c>
      <c r="C18" s="34"/>
      <c r="D18" s="39">
        <f>1.8*12*D20</f>
        <v>344699.28</v>
      </c>
    </row>
    <row r="19" spans="1:5">
      <c r="A19" s="44">
        <v>8</v>
      </c>
      <c r="B19" s="33" t="s">
        <v>11</v>
      </c>
      <c r="C19" s="15"/>
      <c r="D19" s="8">
        <f>D7+D13+D14+D16+D17+D18</f>
        <v>3569552.5439999998</v>
      </c>
    </row>
    <row r="20" spans="1:5">
      <c r="A20" s="44">
        <v>9</v>
      </c>
      <c r="B20" s="45" t="s">
        <v>20</v>
      </c>
      <c r="C20" s="44"/>
      <c r="D20" s="32">
        <f>[1]Лист1!$O$83</f>
        <v>15958.3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3536862.53</v>
      </c>
    </row>
    <row r="25" spans="1:5">
      <c r="B25" s="10" t="s">
        <v>26</v>
      </c>
      <c r="D25" s="54">
        <f>D19-D24</f>
        <v>32690.013999999966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2014-12-01T05:21:44Z</dcterms:modified>
</cp:coreProperties>
</file>