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C25"/>
  <c r="D20" l="1"/>
  <c r="D18" l="1"/>
  <c r="D12"/>
  <c r="D9"/>
  <c r="D17"/>
  <c r="D14"/>
  <c r="D11"/>
  <c r="D16"/>
  <c r="D13"/>
  <c r="D8"/>
  <c r="D7" s="1"/>
  <c r="D19" s="1"/>
</calcChain>
</file>

<file path=xl/sharedStrings.xml><?xml version="1.0" encoding="utf-8"?>
<sst xmlns="http://schemas.openxmlformats.org/spreadsheetml/2006/main" count="31" uniqueCount="31">
  <si>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</si>
  <si>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</si>
  <si>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</si>
  <si>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</si>
  <si>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</si>
  <si>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</si>
  <si>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</si>
  <si>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</si>
  <si>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</si>
  <si>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</si>
  <si>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</si>
  <si>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</si>
  <si>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</si>
  <si>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</si>
  <si>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</si>
  <si>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</si>
  <si>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</si>
  <si>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</si>
  <si>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замена лампочек и светильников</t>
  </si>
  <si>
    <t>Логунова, 4</t>
  </si>
  <si>
    <t>Общая площадь МКД, м.кв.</t>
  </si>
  <si>
    <t>сумма, руб.</t>
  </si>
  <si>
    <t>АДС (аварийно-диспетчерская служба)</t>
  </si>
  <si>
    <t>План работ на 2011 год по содержания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</si>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</sst>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6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5" fillId="0" borderId="5" xfId="0" applyNumberFormat="1" applyFont="1" applyBorder="1" applyAlignment="1">
      <alignment vertical="top" wrapText="1"/>
    </xf>
    <xf numFmtId="2" fontId="6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6">
          <cell r="O66">
            <v>9367.4</v>
          </cell>
        </row>
        <row r="67">
          <cell r="O67">
            <v>9442.9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B28" sqref="B28"/>
    </sheetView>
  </sheetViews>
  <sheetFormatPr defaultRowHeight="15.75"/>
  <cols>
    <col min="1" max="1" width="5.42578125" style="13" customWidth="1"/>
    <col min="2" max="2" width="64.28515625" style="10" customWidth="1"/>
    <col min="3" max="3" width="8.42578125" style="13" hidden="1" customWidth="1"/>
    <col min="4" max="4" width="14.140625" style="10" customWidth="1"/>
    <col min="5" max="5" width="12.7109375" style="10" customWidth="1"/>
    <col min="6" max="6" width="11.85546875" style="10" bestFit="1" customWidth="1"/>
    <col min="7" max="16384" width="9.140625" style="10"/>
  </cols>
  <sheetData>
    <row r="1" spans="1:4">
      <c r="A1" s="42" t="s">
        <v>23</v>
      </c>
    </row>
    <row r="2" spans="1:4">
      <c r="A2" s="1"/>
      <c r="B2" s="2" t="s">
        <v>19</v>
      </c>
      <c r="C2" s="1"/>
      <c r="D2" s="2"/>
    </row>
    <row r="3" spans="1:4">
      <c r="A3" s="52" t="s">
        <v>0</v>
      </c>
      <c r="B3" s="43"/>
      <c r="C3" s="11"/>
      <c r="D3" s="53" t="s">
        <v>21</v>
      </c>
    </row>
    <row r="4" spans="1:4">
      <c r="A4" s="52"/>
      <c r="B4" s="44" t="s">
        <v>1</v>
      </c>
      <c r="C4" s="3"/>
      <c r="D4" s="54"/>
    </row>
    <row r="5" spans="1:4" ht="9.75" customHeight="1">
      <c r="A5" s="52"/>
      <c r="B5" s="45"/>
      <c r="C5" s="4"/>
      <c r="D5" s="55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504250.86000000004</v>
      </c>
    </row>
    <row r="8" spans="1:4">
      <c r="A8" s="9" t="s">
        <v>3</v>
      </c>
      <c r="B8" s="36" t="s">
        <v>4</v>
      </c>
      <c r="C8" s="23"/>
      <c r="D8" s="39">
        <f>1.25*6*D20+1.12*6*D20</f>
        <v>134278.038</v>
      </c>
    </row>
    <row r="9" spans="1:4">
      <c r="A9" s="9" t="s">
        <v>5</v>
      </c>
      <c r="B9" s="36" t="s">
        <v>6</v>
      </c>
      <c r="C9" s="24"/>
      <c r="D9" s="39">
        <f>1.78*6*D20+1.58*6*D20</f>
        <v>190368.864</v>
      </c>
    </row>
    <row r="10" spans="1:4" s="18" customFormat="1" ht="17.25" hidden="1" customHeight="1">
      <c r="A10" s="14"/>
      <c r="B10" s="25" t="s">
        <v>18</v>
      </c>
      <c r="C10" s="26"/>
      <c r="D10" s="20">
        <v>0</v>
      </c>
    </row>
    <row r="11" spans="1:4" ht="20.25" customHeight="1">
      <c r="A11" s="9" t="s">
        <v>12</v>
      </c>
      <c r="B11" s="47" t="s">
        <v>14</v>
      </c>
      <c r="C11" s="46"/>
      <c r="D11" s="38">
        <f>0.78*6*D20+0.69*6*D20</f>
        <v>83286.377999999997</v>
      </c>
    </row>
    <row r="12" spans="1:4" s="12" customFormat="1" ht="18" customHeight="1">
      <c r="A12" s="9" t="s">
        <v>13</v>
      </c>
      <c r="B12" s="36" t="s">
        <v>22</v>
      </c>
      <c r="C12" s="27"/>
      <c r="D12" s="39">
        <f>0.9*6*D20+0.8*6*D20</f>
        <v>96317.580000000016</v>
      </c>
    </row>
    <row r="13" spans="1:4">
      <c r="A13" s="7">
        <v>2</v>
      </c>
      <c r="B13" s="35" t="s">
        <v>7</v>
      </c>
      <c r="C13" s="23"/>
      <c r="D13" s="15">
        <f>2.2*6*D20+(1.83+0.06+0.07)*6*D20</f>
        <v>235694.78400000001</v>
      </c>
    </row>
    <row r="14" spans="1:4">
      <c r="A14" s="7">
        <v>3</v>
      </c>
      <c r="B14" s="35" t="s">
        <v>8</v>
      </c>
      <c r="C14" s="28"/>
      <c r="D14" s="15">
        <f>4.09*6*D20+(2.25+1.32+0.07)*6*D20</f>
        <v>437961.70199999993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159773.86799999999</v>
      </c>
    </row>
    <row r="17" spans="1:6">
      <c r="A17" s="7">
        <v>6</v>
      </c>
      <c r="B17" s="33" t="s">
        <v>10</v>
      </c>
      <c r="C17" s="15"/>
      <c r="D17" s="8">
        <f>4.32*12*D20</f>
        <v>489519.93599999999</v>
      </c>
    </row>
    <row r="18" spans="1:6">
      <c r="A18" s="7">
        <v>7</v>
      </c>
      <c r="B18" s="35" t="s">
        <v>16</v>
      </c>
      <c r="C18" s="34"/>
      <c r="D18" s="37">
        <f>1.8*6*D20+1.62*6*D20</f>
        <v>193768.30800000002</v>
      </c>
    </row>
    <row r="19" spans="1:6">
      <c r="A19" s="40">
        <v>8</v>
      </c>
      <c r="B19" s="33" t="s">
        <v>11</v>
      </c>
      <c r="C19" s="15"/>
      <c r="D19" s="8">
        <f>D7+D13+D14+D16+D17+D18</f>
        <v>2020969.4579999999</v>
      </c>
    </row>
    <row r="20" spans="1:6">
      <c r="A20" s="40">
        <v>9</v>
      </c>
      <c r="B20" s="41" t="s">
        <v>20</v>
      </c>
      <c r="C20" s="40"/>
      <c r="D20" s="32">
        <f>[1]Лист1!$O$67</f>
        <v>9442.9</v>
      </c>
      <c r="E20" s="19"/>
    </row>
    <row r="21" spans="1:6">
      <c r="F21" s="19"/>
    </row>
    <row r="22" spans="1:6">
      <c r="A22" s="48"/>
      <c r="B22" s="48" t="s">
        <v>24</v>
      </c>
      <c r="C22" s="10"/>
    </row>
    <row r="23" spans="1:6">
      <c r="B23" s="10" t="s">
        <v>25</v>
      </c>
      <c r="C23" s="10"/>
    </row>
    <row r="24" spans="1:6">
      <c r="B24" s="10" t="s">
        <v>26</v>
      </c>
      <c r="C24" s="49">
        <v>1354136</v>
      </c>
      <c r="D24" s="49">
        <v>1488374.4</v>
      </c>
    </row>
    <row r="25" spans="1:6">
      <c r="B25" s="10" t="s">
        <v>27</v>
      </c>
      <c r="C25" s="50">
        <f>C19-C24</f>
        <v>-1354136</v>
      </c>
      <c r="D25" s="51">
        <f>D19-D24</f>
        <v>532595.05799999996</v>
      </c>
    </row>
    <row r="26" spans="1:6">
      <c r="B26" s="10" t="s">
        <v>28</v>
      </c>
      <c r="C26" s="10"/>
    </row>
    <row r="27" spans="1:6">
      <c r="B27" s="10" t="s">
        <v>29</v>
      </c>
      <c r="C27" s="10"/>
    </row>
    <row r="28" spans="1:6">
      <c r="B28" s="10" t="s">
        <v>30</v>
      </c>
      <c r="C28" s="10"/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2014-11-27T07:15:27Z</dcterms:modified>
</cp:coreProperties>
</file>