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4" i="5"/>
  <c r="C19"/>
  <c r="C16" s="1"/>
  <c r="C8" l="1"/>
  <c r="C9"/>
  <c r="C12"/>
  <c r="C17"/>
  <c r="C10"/>
  <c r="C11"/>
  <c r="C13"/>
  <c r="C15"/>
  <c r="C7"/>
  <c r="C18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<sst xmlns="http://schemas.openxmlformats.org/spreadsheetml/2006/main" count="30" uniqueCount="30">
  <si>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</si>
  <si>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</si>
  <si>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</si>
  <si>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</si>
  <si>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</si>
  <si>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</si>
  <si>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</si>
  <si>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</si>
  <si>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</si>
  <si>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</si>
  <si>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</si>
  <si>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</si>
  <si>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</si>
  <si>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</si>
  <si>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</si>
  <si>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</si>
  <si>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</si>
  <si>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</si>
  <si>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44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</si>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</sst>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4" fillId="0" borderId="5" xfId="0" applyNumberFormat="1" applyFont="1" applyBorder="1" applyAlignment="1">
      <alignment horizontal="left" vertical="top" wrapText="1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topLeftCell="A10" workbookViewId="0">
      <selection activeCell="L20" sqref="L20"/>
    </sheetView>
  </sheetViews>
  <sheetFormatPr defaultRowHeight="15.75"/>
  <cols>
    <col min="1" max="1" width="5.42578125" style="9" customWidth="1"/>
    <col min="2" max="2" width="54.140625" style="7" customWidth="1"/>
    <col min="3" max="3" width="17.85546875" style="7" customWidth="1"/>
    <col min="4" max="16384" width="9.140625" style="7"/>
  </cols>
  <sheetData>
    <row r="1" spans="1:3">
      <c r="A1" s="27" t="s">
        <v>22</v>
      </c>
    </row>
    <row r="2" spans="1:3">
      <c r="A2" s="1"/>
      <c r="B2" s="2" t="s">
        <v>18</v>
      </c>
    </row>
    <row r="3" spans="1:3" ht="15.75" customHeight="1">
      <c r="A3" s="36" t="s">
        <v>0</v>
      </c>
      <c r="B3" s="37" t="s">
        <v>1</v>
      </c>
      <c r="C3" s="33" t="s">
        <v>20</v>
      </c>
    </row>
    <row r="4" spans="1:3">
      <c r="A4" s="36"/>
      <c r="B4" s="38"/>
      <c r="C4" s="34"/>
    </row>
    <row r="5" spans="1:3" ht="66" customHeight="1">
      <c r="A5" s="36"/>
      <c r="B5" s="39"/>
      <c r="C5" s="35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0" t="s">
        <v>15</v>
      </c>
      <c r="C7" s="10">
        <f>5.54*C19*12</f>
        <v>222548.44799999997</v>
      </c>
    </row>
    <row r="8" spans="1:3">
      <c r="A8" s="22" t="s">
        <v>3</v>
      </c>
      <c r="B8" s="23" t="s">
        <v>4</v>
      </c>
      <c r="C8" s="18">
        <f>1.18*C19*6+1.09*6*C19</f>
        <v>45594.312000000005</v>
      </c>
    </row>
    <row r="9" spans="1:3">
      <c r="A9" s="22" t="s">
        <v>5</v>
      </c>
      <c r="B9" s="23" t="s">
        <v>6</v>
      </c>
      <c r="C9" s="18">
        <f>2.37*C19*6+2.21*C19*6</f>
        <v>91992.04800000001</v>
      </c>
    </row>
    <row r="10" spans="1:3" ht="20.25" customHeight="1">
      <c r="A10" s="22" t="s">
        <v>12</v>
      </c>
      <c r="B10" s="24" t="s">
        <v>14</v>
      </c>
      <c r="C10" s="19">
        <f>1.14*C19*6+1.06*C19*6</f>
        <v>44188.32</v>
      </c>
    </row>
    <row r="11" spans="1:3" s="8" customFormat="1" ht="18" customHeight="1">
      <c r="A11" s="22" t="s">
        <v>13</v>
      </c>
      <c r="B11" s="23" t="s">
        <v>21</v>
      </c>
      <c r="C11" s="18">
        <f>0.85*C19*6+0.8*C19*6</f>
        <v>33141.240000000005</v>
      </c>
    </row>
    <row r="12" spans="1:3">
      <c r="A12" s="5">
        <v>2</v>
      </c>
      <c r="B12" s="20" t="s">
        <v>7</v>
      </c>
      <c r="C12" s="10">
        <f>1.8*C19*6+1.67*C19*6</f>
        <v>69697.032000000007</v>
      </c>
    </row>
    <row r="13" spans="1:3">
      <c r="A13" s="5">
        <v>3</v>
      </c>
      <c r="B13" s="20" t="s">
        <v>8</v>
      </c>
      <c r="C13" s="10">
        <f>2.5*C19*6+2.31*C19*6</f>
        <v>96611.736000000004</v>
      </c>
    </row>
    <row r="14" spans="1:3" s="12" customFormat="1">
      <c r="A14" s="5">
        <v>4</v>
      </c>
      <c r="B14" s="13" t="s">
        <v>17</v>
      </c>
      <c r="C14" s="11"/>
    </row>
    <row r="15" spans="1:3">
      <c r="A15" s="5">
        <v>5</v>
      </c>
      <c r="B15" s="14" t="s">
        <v>9</v>
      </c>
      <c r="C15" s="15">
        <f>1.41*C19*12</f>
        <v>56641.392</v>
      </c>
    </row>
    <row r="16" spans="1:3" ht="31.5">
      <c r="A16" s="5">
        <v>6</v>
      </c>
      <c r="B16" s="16" t="s">
        <v>10</v>
      </c>
      <c r="C16" s="6">
        <f>4.32*C19*12</f>
        <v>173539.58400000003</v>
      </c>
    </row>
    <row r="17" spans="1:3">
      <c r="A17" s="5">
        <v>7</v>
      </c>
      <c r="B17" s="20" t="s">
        <v>16</v>
      </c>
      <c r="C17" s="17">
        <f>1.75*C19*6+1.62*C19*6</f>
        <v>67688.472000000009</v>
      </c>
    </row>
    <row r="18" spans="1:3">
      <c r="A18" s="26">
        <v>8</v>
      </c>
      <c r="B18" s="16" t="s">
        <v>11</v>
      </c>
      <c r="C18" s="6">
        <f>C7+C12+C13+C15+C16+C17</f>
        <v>686726.66400000011</v>
      </c>
    </row>
    <row r="19" spans="1:3">
      <c r="A19" s="26">
        <v>9</v>
      </c>
      <c r="B19" s="25" t="s">
        <v>19</v>
      </c>
      <c r="C19" s="6">
        <f>[1]Лист1!$O$97</f>
        <v>3347.6</v>
      </c>
    </row>
    <row r="20" spans="1:3">
      <c r="A20" s="28"/>
      <c r="B20" s="29"/>
      <c r="C20" s="30"/>
    </row>
    <row r="21" spans="1:3">
      <c r="A21" s="21"/>
      <c r="B21" s="21" t="s">
        <v>23</v>
      </c>
    </row>
    <row r="22" spans="1:3">
      <c r="B22" s="7" t="s">
        <v>24</v>
      </c>
    </row>
    <row r="23" spans="1:3">
      <c r="B23" s="7" t="s">
        <v>25</v>
      </c>
      <c r="C23" s="31">
        <v>508564.81</v>
      </c>
    </row>
    <row r="24" spans="1:3">
      <c r="B24" s="7" t="s">
        <v>26</v>
      </c>
      <c r="C24" s="32">
        <f>C18-C23</f>
        <v>178161.85400000011</v>
      </c>
    </row>
    <row r="25" spans="1:3">
      <c r="B25" s="7" t="s">
        <v>27</v>
      </c>
    </row>
    <row r="26" spans="1:3">
      <c r="B26" s="7" t="s">
        <v>28</v>
      </c>
    </row>
    <row r="27" spans="1:3">
      <c r="B27" s="7" t="s">
        <v>29</v>
      </c>
    </row>
  </sheetData>
  <mergeCells count="3">
    <mergeCell ref="C3:C5"/>
    <mergeCell ref="A3:A5"/>
    <mergeCell ref="B3:B5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2012-05-31T05:34:34Z</cp:lastPrinted>
  <dcterms:created xsi:type="dcterms:W3CDTF">2012-02-14T06:25:59Z</dcterms:created>
  <dcterms:modified xsi:type="dcterms:W3CDTF">2014-11-27T05:17:36Z</dcterms:modified>
</cp:coreProperties>
</file>