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7" s="1"/>
  <c r="C19" s="1"/>
  <c r="C12"/>
  <c r="C14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<sst xmlns="http://schemas.openxmlformats.org/spreadsheetml/2006/main" count="30" uniqueCount="30">
  <si>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</si>
  <si>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</si>
  <si>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</si>
  <si>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</si>
  <si>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</si>
  <si>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</si>
  <si>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</si>
  <si>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</si>
  <si>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</si>
  <si>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</si>
  <si>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</si>
  <si>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</si>
  <si>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</si>
  <si>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</si>
  <si>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</si>
  <si>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</si>
  <si>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</si>
  <si>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</si>
  <si>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156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</si>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</sst>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3">
          <cell r="O203">
            <v>11664.33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6"/>
    </sheetView>
  </sheetViews>
  <sheetFormatPr defaultRowHeight="15.75"/>
  <cols>
    <col min="1" max="1" width="5.42578125" style="9" customWidth="1"/>
    <col min="2" max="2" width="68.7109375" style="8" customWidth="1"/>
    <col min="3" max="4" width="16.140625" style="8" customWidth="1"/>
    <col min="5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20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599079.98879999993</v>
      </c>
    </row>
    <row r="8" spans="1:3" ht="15.75" customHeight="1">
      <c r="A8" s="7" t="s">
        <v>3</v>
      </c>
      <c r="B8" s="24" t="s">
        <v>4</v>
      </c>
      <c r="C8" s="23">
        <f>1.21*12*C20</f>
        <v>169366.0716</v>
      </c>
    </row>
    <row r="9" spans="1:3" ht="15.75" customHeight="1">
      <c r="A9" s="7" t="s">
        <v>5</v>
      </c>
      <c r="B9" s="24" t="s">
        <v>6</v>
      </c>
      <c r="C9" s="23">
        <f>1.82*12*C20</f>
        <v>254748.96719999998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0.35*12*C20</f>
        <v>48990.185999999994</v>
      </c>
    </row>
    <row r="12" spans="1:3" ht="15.75" customHeight="1">
      <c r="A12" s="7" t="s">
        <v>13</v>
      </c>
      <c r="B12" s="24" t="s">
        <v>22</v>
      </c>
      <c r="C12" s="23">
        <f>0.9*12*C20</f>
        <v>125974.76400000001</v>
      </c>
    </row>
    <row r="13" spans="1:3">
      <c r="A13" s="5">
        <v>2</v>
      </c>
      <c r="B13" s="22" t="s">
        <v>7</v>
      </c>
      <c r="C13" s="11">
        <f>1.59*12*C20</f>
        <v>222555.41640000002</v>
      </c>
    </row>
    <row r="14" spans="1:3">
      <c r="A14" s="5">
        <v>3</v>
      </c>
      <c r="B14" s="22" t="s">
        <v>8</v>
      </c>
      <c r="C14" s="11">
        <f>4.48*12*C20</f>
        <v>627074.38080000004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197360.46359999999</v>
      </c>
    </row>
    <row r="17" spans="1:4">
      <c r="A17" s="5">
        <v>6</v>
      </c>
      <c r="B17" s="21" t="s">
        <v>10</v>
      </c>
      <c r="C17" s="6">
        <f>4.32*12*C20</f>
        <v>604678.86719999998</v>
      </c>
    </row>
    <row r="18" spans="1:4">
      <c r="A18" s="5">
        <v>7</v>
      </c>
      <c r="B18" s="22" t="s">
        <v>16</v>
      </c>
      <c r="C18" s="25">
        <f>1.8*12*C20</f>
        <v>251949.52800000002</v>
      </c>
    </row>
    <row r="19" spans="1:4">
      <c r="A19" s="30">
        <v>8</v>
      </c>
      <c r="B19" s="21" t="s">
        <v>11</v>
      </c>
      <c r="C19" s="6">
        <f>C7+C13+C14+C16+C17+C18</f>
        <v>2502698.6447999999</v>
      </c>
    </row>
    <row r="20" spans="1:4">
      <c r="A20" s="30">
        <v>9</v>
      </c>
      <c r="B20" s="31" t="s">
        <v>21</v>
      </c>
      <c r="C20" s="20">
        <f>[1]Лист1!$O$203</f>
        <v>11664.33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2432654.16</v>
      </c>
    </row>
    <row r="25" spans="1:4">
      <c r="B25" s="8" t="s">
        <v>26</v>
      </c>
      <c r="C25" s="40">
        <f>C19-C24</f>
        <v>70044.484799999744</v>
      </c>
    </row>
    <row r="26" spans="1:4">
      <c r="B26" s="8" t="s">
        <v>27</v>
      </c>
      <c r="C26" s="39"/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2014-12-01T10:29:29Z</dcterms:modified>
</cp:coreProperties>
</file>