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7" s="1"/>
  <c r="C19" s="1"/>
  <c r="C11"/>
  <c r="C13"/>
  <c r="C18"/>
  <c r="C17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<sst xmlns="http://schemas.openxmlformats.org/spreadsheetml/2006/main" count="30" uniqueCount="30">
  <si>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</si>
  <si>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</si>
  <si>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</si>
  <si>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</si>
  <si>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</si>
  <si>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</si>
  <si>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</si>
  <si>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</si>
  <si>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</si>
  <si>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</si>
  <si>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</si>
  <si>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</si>
  <si>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</si>
  <si>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</si>
  <si>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</si>
  <si>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</si>
  <si>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</si>
  <si>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</si>
  <si>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110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</si>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</sst>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7">
          <cell r="O207">
            <v>3899.1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85546875" style="8" customWidth="1"/>
    <col min="3" max="3" width="16.140625" style="8" customWidth="1"/>
    <col min="4" max="16384" width="9.140625" style="8"/>
  </cols>
  <sheetData>
    <row r="1" spans="1:3">
      <c r="A1" s="25" t="s">
        <v>22</v>
      </c>
    </row>
    <row r="2" spans="1:3">
      <c r="A2" s="1"/>
      <c r="B2" s="2" t="s">
        <v>18</v>
      </c>
      <c r="C2" s="2"/>
    </row>
    <row r="3" spans="1:3">
      <c r="A3" s="40" t="s">
        <v>0</v>
      </c>
      <c r="B3" s="26"/>
      <c r="C3" s="41" t="s">
        <v>19</v>
      </c>
    </row>
    <row r="4" spans="1:3">
      <c r="A4" s="40"/>
      <c r="B4" s="27" t="s">
        <v>1</v>
      </c>
      <c r="C4" s="42"/>
    </row>
    <row r="5" spans="1:3" ht="9.75" customHeight="1">
      <c r="A5" s="40"/>
      <c r="B5" s="28"/>
      <c r="C5" s="43"/>
    </row>
    <row r="6" spans="1:3">
      <c r="A6" s="3">
        <v>1</v>
      </c>
      <c r="B6" s="4">
        <v>2</v>
      </c>
      <c r="C6" s="4">
        <v>3</v>
      </c>
    </row>
    <row r="7" spans="1:3" ht="30" customHeight="1">
      <c r="A7" s="32" t="s">
        <v>2</v>
      </c>
      <c r="B7" s="33" t="s">
        <v>15</v>
      </c>
      <c r="C7" s="23">
        <f>C8+C9+C10+C11+C12</f>
        <v>207510.10200000001</v>
      </c>
    </row>
    <row r="8" spans="1:3" s="37" customFormat="1" ht="15.75" customHeight="1">
      <c r="A8" s="7" t="s">
        <v>3</v>
      </c>
      <c r="B8" s="17" t="s">
        <v>4</v>
      </c>
      <c r="C8" s="15">
        <f>1.39*6*C20+1.24*6*C20</f>
        <v>61527.797999999995</v>
      </c>
    </row>
    <row r="9" spans="1:3" s="37" customFormat="1" ht="15.75" customHeight="1">
      <c r="A9" s="7" t="s">
        <v>5</v>
      </c>
      <c r="B9" s="17" t="s">
        <v>6</v>
      </c>
      <c r="C9" s="15">
        <f>1.99*6*C20+1.77*6*C20</f>
        <v>87963.695999999996</v>
      </c>
    </row>
    <row r="10" spans="1:3" s="38" customFormat="1" ht="15.75" hidden="1" customHeight="1">
      <c r="A10" s="10"/>
      <c r="B10" s="16"/>
      <c r="C10" s="15"/>
    </row>
    <row r="11" spans="1:3" s="37" customFormat="1" ht="15.75" customHeight="1">
      <c r="A11" s="7" t="s">
        <v>12</v>
      </c>
      <c r="B11" s="36" t="s">
        <v>14</v>
      </c>
      <c r="C11" s="31">
        <f>0.41*6*C20+0.36*6*C20</f>
        <v>18013.842000000001</v>
      </c>
    </row>
    <row r="12" spans="1:3" s="37" customFormat="1" ht="15.75" customHeight="1">
      <c r="A12" s="7" t="s">
        <v>13</v>
      </c>
      <c r="B12" s="17" t="s">
        <v>21</v>
      </c>
      <c r="C12" s="15">
        <f>0.9*6*C20+0.81*6*C20</f>
        <v>40004.766000000003</v>
      </c>
    </row>
    <row r="13" spans="1:3">
      <c r="A13" s="34">
        <v>2</v>
      </c>
      <c r="B13" s="35" t="s">
        <v>7</v>
      </c>
      <c r="C13" s="24">
        <f>1.71*6*C20+1.52*6*C20</f>
        <v>75564.55799999999</v>
      </c>
    </row>
    <row r="14" spans="1:3">
      <c r="A14" s="5">
        <v>3</v>
      </c>
      <c r="B14" s="22" t="s">
        <v>8</v>
      </c>
      <c r="C14" s="11">
        <f>3.1*6*C20+2.77*6*C20</f>
        <v>137326.30200000003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65972.771999999997</v>
      </c>
    </row>
    <row r="17" spans="1:4">
      <c r="A17" s="5">
        <v>6</v>
      </c>
      <c r="B17" s="21" t="s">
        <v>10</v>
      </c>
      <c r="C17" s="6">
        <f>4.32*12*C20</f>
        <v>202129.34400000001</v>
      </c>
    </row>
    <row r="18" spans="1:4">
      <c r="A18" s="5">
        <v>7</v>
      </c>
      <c r="B18" s="22" t="s">
        <v>16</v>
      </c>
      <c r="C18" s="23">
        <f>1.8*6*C20+1.62*6*C20</f>
        <v>80009.532000000007</v>
      </c>
    </row>
    <row r="19" spans="1:4">
      <c r="A19" s="29">
        <v>8</v>
      </c>
      <c r="B19" s="21" t="s">
        <v>11</v>
      </c>
      <c r="C19" s="6">
        <f>C7+C13+C14+C16+C17+C18</f>
        <v>768512.6100000001</v>
      </c>
    </row>
    <row r="20" spans="1:4">
      <c r="A20" s="29">
        <v>9</v>
      </c>
      <c r="B20" s="30" t="s">
        <v>20</v>
      </c>
      <c r="C20" s="20">
        <f>[1]Лист1!$O$207</f>
        <v>3899.1</v>
      </c>
      <c r="D20" s="14"/>
    </row>
    <row r="22" spans="1:4">
      <c r="A22" s="39"/>
      <c r="B22" s="39" t="s">
        <v>23</v>
      </c>
    </row>
    <row r="23" spans="1:4">
      <c r="B23" s="8" t="s">
        <v>24</v>
      </c>
    </row>
    <row r="24" spans="1:4">
      <c r="B24" s="8" t="s">
        <v>25</v>
      </c>
      <c r="C24" s="44">
        <v>544416.24</v>
      </c>
    </row>
    <row r="25" spans="1:4">
      <c r="B25" s="8" t="s">
        <v>26</v>
      </c>
      <c r="C25" s="45">
        <f>C19-C24</f>
        <v>224096.37000000011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2014-12-01T09:17:56Z</dcterms:modified>
</cp:coreProperties>
</file>