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7" l="1"/>
  <c r="D14"/>
  <c r="D12"/>
  <c r="D9"/>
  <c r="D16"/>
  <c r="D13"/>
  <c r="D8"/>
  <c r="D18"/>
  <c r="D11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<sst xmlns="http://schemas.openxmlformats.org/spreadsheetml/2006/main" count="30" uniqueCount="30">
  <si>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</si>
  <si>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</si>
  <si>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</si>
  <si>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</si>
  <si>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</si>
  <si>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</si>
  <si>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</si>
  <si>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</si>
  <si>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</si>
  <si>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</si>
  <si>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</si>
  <si>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</si>
  <si>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</si>
  <si>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</si>
  <si>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</si>
  <si>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</si>
  <si>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</si>
  <si>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</si>
  <si>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51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</si>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</sst>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6">
          <cell r="O86">
            <v>9821.1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6.140625" style="10" customWidth="1"/>
    <col min="3" max="3" width="8.42578125" style="13" hidden="1" customWidth="1"/>
    <col min="4" max="4" width="13.5703125" style="10" customWidth="1"/>
    <col min="5" max="5" width="13" style="10" customWidth="1"/>
    <col min="6" max="16384" width="9.140625" style="10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20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494983.44000000006</v>
      </c>
    </row>
    <row r="8" spans="1:4">
      <c r="A8" s="9" t="s">
        <v>3</v>
      </c>
      <c r="B8" s="36" t="s">
        <v>4</v>
      </c>
      <c r="C8" s="23"/>
      <c r="D8" s="39">
        <f>1.36*12*D20</f>
        <v>160280.35200000001</v>
      </c>
    </row>
    <row r="9" spans="1:4">
      <c r="A9" s="9" t="s">
        <v>5</v>
      </c>
      <c r="B9" s="36" t="s">
        <v>6</v>
      </c>
      <c r="C9" s="24"/>
      <c r="D9" s="39">
        <f>1.71*12*D20</f>
        <v>201528.97200000001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8" t="s">
        <v>14</v>
      </c>
      <c r="C11" s="47"/>
      <c r="D11" s="38">
        <f>0.23*12*D20</f>
        <v>27106.236000000004</v>
      </c>
    </row>
    <row r="12" spans="1:4" s="12" customFormat="1" ht="15.75" customHeight="1">
      <c r="A12" s="9" t="s">
        <v>13</v>
      </c>
      <c r="B12" s="36" t="s">
        <v>22</v>
      </c>
      <c r="C12" s="27"/>
      <c r="D12" s="39">
        <f>0.9*12*D20</f>
        <v>106067.88</v>
      </c>
    </row>
    <row r="13" spans="1:4">
      <c r="A13" s="7">
        <v>2</v>
      </c>
      <c r="B13" s="35" t="s">
        <v>7</v>
      </c>
      <c r="C13" s="23"/>
      <c r="D13" s="15">
        <f>2.41*12*D20</f>
        <v>284026.212</v>
      </c>
    </row>
    <row r="14" spans="1:4">
      <c r="A14" s="7">
        <v>3</v>
      </c>
      <c r="B14" s="35" t="s">
        <v>8</v>
      </c>
      <c r="C14" s="28"/>
      <c r="D14" s="15">
        <f>4.62*12*D20</f>
        <v>544481.78399999999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166173.01199999999</v>
      </c>
    </row>
    <row r="17" spans="1:5">
      <c r="A17" s="7">
        <v>6</v>
      </c>
      <c r="B17" s="33" t="s">
        <v>10</v>
      </c>
      <c r="C17" s="15"/>
      <c r="D17" s="8">
        <f>4.32*12*D20</f>
        <v>509125.82400000008</v>
      </c>
    </row>
    <row r="18" spans="1:5">
      <c r="A18" s="7">
        <v>7</v>
      </c>
      <c r="B18" s="35" t="s">
        <v>16</v>
      </c>
      <c r="C18" s="34"/>
      <c r="D18" s="37">
        <f>1.8*12*D20</f>
        <v>212135.76</v>
      </c>
    </row>
    <row r="19" spans="1:5">
      <c r="A19" s="44">
        <v>8</v>
      </c>
      <c r="B19" s="33" t="s">
        <v>11</v>
      </c>
      <c r="C19" s="15"/>
      <c r="D19" s="8">
        <f>D7+D13+D14+D16+D17+D18</f>
        <v>2210926.0319999997</v>
      </c>
    </row>
    <row r="20" spans="1:5">
      <c r="A20" s="44">
        <v>9</v>
      </c>
      <c r="B20" s="45" t="s">
        <v>21</v>
      </c>
      <c r="C20" s="44"/>
      <c r="D20" s="32">
        <f>[1]Лист1!$O$86</f>
        <v>9821.1</v>
      </c>
      <c r="E20" s="19"/>
    </row>
    <row r="22" spans="1:5">
      <c r="A22" s="46"/>
      <c r="B22" s="46" t="s">
        <v>23</v>
      </c>
    </row>
    <row r="23" spans="1:5">
      <c r="B23" s="10" t="s">
        <v>24</v>
      </c>
    </row>
    <row r="24" spans="1:5">
      <c r="B24" s="10" t="s">
        <v>25</v>
      </c>
      <c r="D24" s="53">
        <v>2184693.2400000002</v>
      </c>
    </row>
    <row r="25" spans="1:5">
      <c r="B25" s="10" t="s">
        <v>26</v>
      </c>
      <c r="D25" s="54">
        <f>D19-D24</f>
        <v>26232.791999999434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2014-12-01T05:33:13Z</dcterms:modified>
</cp:coreProperties>
</file>