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19" i="5"/>
  <c r="C9" s="1"/>
  <c r="C13" l="1"/>
  <c r="C8"/>
  <c r="C16"/>
  <c r="C11"/>
  <c r="C12"/>
  <c r="C15"/>
  <c r="C17"/>
  <c r="C10"/>
  <c r="C7" l="1"/>
  <c r="C18" s="1"/>
  <c r="C24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<sst xmlns="http://schemas.openxmlformats.org/spreadsheetml/2006/main" count="28" uniqueCount="28">
  <si>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</si>
  <si>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</si>
  <si>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</si>
  <si>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</si>
  <si>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</si>
  <si>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</si>
  <si>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</si>
  <si>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</si>
  <si>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</si>
  <si>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</si>
  <si>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</si>
  <si>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</si>
  <si>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</si>
  <si>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</si>
  <si>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</si>
  <si>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</si>
  <si>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</si>
  <si>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</si>
  <si>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54</t>
  </si>
  <si>
    <t>План работ на 2012 год по содержанию и ремонту общего имущества МКД</t>
  </si>
  <si>
    <t>сумма, руб.</t>
  </si>
  <si>
    <t>АДС (аварийно-диспетчерская служба)</t>
  </si>
  <si>
    <t>Общая площадь МКД, кв.м.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</si>
  <si>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</si>
  <si>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</si>
  <si>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</si>
  <si>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План выполнен</t>
  </si>
  <si>
    <t xml:space="preserve">Отклонение от плана-за счет погашения задолженности за прошлый период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</si>
</sst>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2" borderId="5" xfId="0" applyNumberFormat="1" applyFont="1" applyFill="1" applyBorder="1" applyAlignment="1">
      <alignment wrapText="1"/>
    </xf>
    <xf numFmtId="2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2" fontId="1" fillId="2" borderId="0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1">
          <cell r="O61">
            <v>2885.8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topLeftCell="A4" workbookViewId="0">
      <selection activeCell="G16" sqref="G16"/>
    </sheetView>
  </sheetViews>
  <sheetFormatPr defaultRowHeight="15.75"/>
  <cols>
    <col min="1" max="1" width="5.42578125" style="13" customWidth="1"/>
    <col min="2" max="2" width="66.7109375" style="11" customWidth="1"/>
    <col min="3" max="3" width="18.28515625" style="11" customWidth="1"/>
    <col min="4" max="4" width="10.7109375" style="11" bestFit="1" customWidth="1"/>
    <col min="5" max="16384" width="9.140625" style="11"/>
  </cols>
  <sheetData>
    <row r="1" spans="1:4">
      <c r="A1" s="26" t="s">
        <v>19</v>
      </c>
    </row>
    <row r="2" spans="1:4">
      <c r="A2" s="1"/>
      <c r="B2" s="2" t="s">
        <v>18</v>
      </c>
      <c r="C2" s="2"/>
    </row>
    <row r="3" spans="1:4">
      <c r="A3" s="40" t="s">
        <v>0</v>
      </c>
      <c r="B3" s="3"/>
      <c r="C3" s="37" t="s">
        <v>20</v>
      </c>
    </row>
    <row r="4" spans="1:4">
      <c r="A4" s="40"/>
      <c r="B4" s="4" t="s">
        <v>1</v>
      </c>
      <c r="C4" s="38"/>
    </row>
    <row r="5" spans="1:4" ht="9.75" customHeight="1">
      <c r="A5" s="40"/>
      <c r="B5" s="6"/>
      <c r="C5" s="39"/>
    </row>
    <row r="6" spans="1:4">
      <c r="A6" s="5">
        <v>1</v>
      </c>
      <c r="B6" s="7">
        <v>2</v>
      </c>
      <c r="C6" s="7">
        <v>3</v>
      </c>
    </row>
    <row r="7" spans="1:4" ht="30" customHeight="1">
      <c r="A7" s="8" t="s">
        <v>2</v>
      </c>
      <c r="B7" s="25" t="s">
        <v>15</v>
      </c>
      <c r="C7" s="14">
        <f>C8+C9+C10+C11</f>
        <v>170031.33600000001</v>
      </c>
    </row>
    <row r="8" spans="1:4">
      <c r="A8" s="10" t="s">
        <v>3</v>
      </c>
      <c r="B8" s="29" t="s">
        <v>4</v>
      </c>
      <c r="C8" s="18">
        <f>1.29*C19*12</f>
        <v>44672.184000000001</v>
      </c>
    </row>
    <row r="9" spans="1:4">
      <c r="A9" s="10" t="s">
        <v>5</v>
      </c>
      <c r="B9" s="29" t="s">
        <v>6</v>
      </c>
      <c r="C9" s="18">
        <f>1.8*C19*12</f>
        <v>62333.280000000006</v>
      </c>
      <c r="D9" s="32"/>
    </row>
    <row r="10" spans="1:4" ht="20.25" customHeight="1">
      <c r="A10" s="10" t="s">
        <v>12</v>
      </c>
      <c r="B10" s="30" t="s">
        <v>14</v>
      </c>
      <c r="C10" s="33">
        <f>0.92*C19*12</f>
        <v>31859.232000000004</v>
      </c>
    </row>
    <row r="11" spans="1:4" s="12" customFormat="1" ht="18" customHeight="1">
      <c r="A11" s="10" t="s">
        <v>13</v>
      </c>
      <c r="B11" s="29" t="s">
        <v>21</v>
      </c>
      <c r="C11" s="24">
        <f>0.9*C19*12</f>
        <v>31166.640000000003</v>
      </c>
    </row>
    <row r="12" spans="1:4">
      <c r="A12" s="8">
        <v>2</v>
      </c>
      <c r="B12" s="25" t="s">
        <v>7</v>
      </c>
      <c r="C12" s="14">
        <f>2.26*C19*12</f>
        <v>78262.895999999993</v>
      </c>
    </row>
    <row r="13" spans="1:4">
      <c r="A13" s="8">
        <v>3</v>
      </c>
      <c r="B13" s="25" t="s">
        <v>8</v>
      </c>
      <c r="C13" s="14">
        <f>4.08*C19*12</f>
        <v>141288.76800000001</v>
      </c>
    </row>
    <row r="14" spans="1:4" s="16" customFormat="1">
      <c r="A14" s="8">
        <v>4</v>
      </c>
      <c r="B14" s="19" t="s">
        <v>17</v>
      </c>
      <c r="C14" s="15"/>
    </row>
    <row r="15" spans="1:4">
      <c r="A15" s="8">
        <v>5</v>
      </c>
      <c r="B15" s="20" t="s">
        <v>9</v>
      </c>
      <c r="C15" s="21">
        <f>1.41*C19*12</f>
        <v>48827.736000000004</v>
      </c>
    </row>
    <row r="16" spans="1:4">
      <c r="A16" s="8">
        <v>6</v>
      </c>
      <c r="B16" s="22" t="s">
        <v>10</v>
      </c>
      <c r="C16" s="9">
        <f>4.32*C19*12</f>
        <v>149599.872</v>
      </c>
    </row>
    <row r="17" spans="1:4">
      <c r="A17" s="8">
        <v>7</v>
      </c>
      <c r="B17" s="25" t="s">
        <v>16</v>
      </c>
      <c r="C17" s="23">
        <f>1.8*C19*12</f>
        <v>62333.280000000006</v>
      </c>
    </row>
    <row r="18" spans="1:4">
      <c r="A18" s="27">
        <v>8</v>
      </c>
      <c r="B18" s="22" t="s">
        <v>11</v>
      </c>
      <c r="C18" s="9">
        <f>C7+C12+C13+C15+C16+C17</f>
        <v>650343.88800000004</v>
      </c>
      <c r="D18" s="17"/>
    </row>
    <row r="19" spans="1:4">
      <c r="A19" s="27">
        <v>9</v>
      </c>
      <c r="B19" s="28" t="s">
        <v>22</v>
      </c>
      <c r="C19" s="21">
        <f>[1]Лист1!$O$61</f>
        <v>2885.8</v>
      </c>
      <c r="D19" s="17"/>
    </row>
    <row r="21" spans="1:4">
      <c r="A21" s="31"/>
      <c r="B21" s="31" t="s">
        <v>23</v>
      </c>
    </row>
    <row r="22" spans="1:4">
      <c r="B22" s="11" t="s">
        <v>24</v>
      </c>
    </row>
    <row r="23" spans="1:4">
      <c r="B23" s="11" t="s">
        <v>25</v>
      </c>
      <c r="C23" s="34">
        <v>653604.53</v>
      </c>
    </row>
    <row r="24" spans="1:4" ht="31.5">
      <c r="B24" s="36" t="s">
        <v>27</v>
      </c>
      <c r="C24" s="35">
        <f>C18-C23</f>
        <v>-3260.6419999999925</v>
      </c>
    </row>
    <row r="25" spans="1:4">
      <c r="B25" s="11" t="s">
        <v>26</v>
      </c>
    </row>
  </sheetData>
  <mergeCells count="2">
    <mergeCell ref="C3:C5"/>
    <mergeCell ref="A3:A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2012-05-31T08:50:21Z</cp:lastPrinted>
  <dcterms:created xsi:type="dcterms:W3CDTF">2012-02-14T06:25:59Z</dcterms:created>
  <dcterms:modified xsi:type="dcterms:W3CDTF">2014-11-27T05:39:52Z</dcterms:modified>
</cp:coreProperties>
</file>