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11"/>
  <c r="C13"/>
  <c r="C18"/>
  <c r="C9"/>
  <c r="C12"/>
  <c r="C17"/>
  <c r="C16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<sst xmlns="http://schemas.openxmlformats.org/spreadsheetml/2006/main" count="30" uniqueCount="30">
  <si>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</si>
  <si>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</si>
  <si>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</si>
  <si>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</si>
  <si>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</si>
  <si>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</si>
  <si>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</si>
  <si>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</si>
  <si>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</si>
  <si>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</si>
  <si>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</si>
  <si>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</si>
  <si>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</si>
  <si>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</si>
  <si>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</si>
  <si>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</si>
  <si>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</si>
  <si>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</si>
  <si>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157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</si>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</sst>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5">
          <cell r="O165">
            <v>9035.2999999999993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" style="8" customWidth="1"/>
    <col min="3" max="3" width="16.285156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478419.13499999989</v>
      </c>
    </row>
    <row r="8" spans="1:3">
      <c r="A8" s="7" t="s">
        <v>3</v>
      </c>
      <c r="B8" s="24" t="s">
        <v>4</v>
      </c>
      <c r="C8" s="23">
        <f>1.01*9*C20+0.91*3*C20</f>
        <v>106797.24599999998</v>
      </c>
    </row>
    <row r="9" spans="1:3">
      <c r="A9" s="7" t="s">
        <v>5</v>
      </c>
      <c r="B9" s="24" t="s">
        <v>6</v>
      </c>
      <c r="C9" s="23">
        <f>2.26*9*C20+2.04*3*C20</f>
        <v>239074.03799999994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0.31*9*C20+0.26*3*C20</f>
        <v>32256.020999999997</v>
      </c>
    </row>
    <row r="12" spans="1:3" ht="18" customHeight="1">
      <c r="A12" s="7" t="s">
        <v>13</v>
      </c>
      <c r="B12" s="24" t="s">
        <v>21</v>
      </c>
      <c r="C12" s="23">
        <f>0.95*9*C20+0.85*3*C20</f>
        <v>100291.82999999999</v>
      </c>
    </row>
    <row r="13" spans="1:3">
      <c r="A13" s="5">
        <v>2</v>
      </c>
      <c r="B13" s="22" t="s">
        <v>7</v>
      </c>
      <c r="C13" s="11">
        <f>2.27*9*C20+(1.91+0.06+0.06)*3*C20</f>
        <v>239616.15599999996</v>
      </c>
    </row>
    <row r="14" spans="1:3">
      <c r="A14" s="5">
        <v>3</v>
      </c>
      <c r="B14" s="22" t="s">
        <v>8</v>
      </c>
      <c r="C14" s="11">
        <f>4.21*9*C20+(2.38+1.36+0.07)*3*C20</f>
        <v>445620.99599999998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152877.27599999998</v>
      </c>
    </row>
    <row r="17" spans="1:5">
      <c r="A17" s="5">
        <v>6</v>
      </c>
      <c r="B17" s="21" t="s">
        <v>10</v>
      </c>
      <c r="C17" s="6">
        <f>4.32*12*C20</f>
        <v>468389.95199999999</v>
      </c>
    </row>
    <row r="18" spans="1:5">
      <c r="A18" s="5">
        <v>7</v>
      </c>
      <c r="B18" s="22" t="s">
        <v>16</v>
      </c>
      <c r="C18" s="25">
        <f>1.7*9*C20+1.53*3*C20</f>
        <v>179712.11699999997</v>
      </c>
    </row>
    <row r="19" spans="1:5">
      <c r="A19" s="30">
        <v>8</v>
      </c>
      <c r="B19" s="21" t="s">
        <v>11</v>
      </c>
      <c r="C19" s="6">
        <f>C7+C13+C14+C16+C17+C18</f>
        <v>1964635.6319999998</v>
      </c>
    </row>
    <row r="20" spans="1:5">
      <c r="A20" s="30">
        <v>9</v>
      </c>
      <c r="B20" s="31" t="s">
        <v>20</v>
      </c>
      <c r="C20" s="20">
        <f>[1]Лист1!$O$165</f>
        <v>9035.2999999999993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1915734.6</v>
      </c>
    </row>
    <row r="25" spans="1:5">
      <c r="B25" s="8" t="s">
        <v>26</v>
      </c>
      <c r="C25" s="40">
        <f>C19-C24</f>
        <v>48901.031999999657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2014-12-01T10:32:56Z</dcterms:modified>
</cp:coreProperties>
</file>