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8" s="1"/>
  <c r="C9" l="1"/>
  <c r="C12"/>
  <c r="C14"/>
  <c r="C17"/>
  <c r="C8"/>
  <c r="C11"/>
  <c r="C7" s="1"/>
  <c r="C19" s="1"/>
  <c r="C13"/>
  <c r="C16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<sst xmlns="http://schemas.openxmlformats.org/spreadsheetml/2006/main" count="30" uniqueCount="30">
  <si>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</si>
  <si>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</si>
  <si>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</si>
  <si>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</si>
  <si>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</si>
  <si>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</si>
  <si>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</si>
  <si>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</si>
  <si>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</si>
  <si>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</si>
  <si>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</si>
  <si>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</si>
  <si>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</si>
  <si>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</si>
  <si>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</si>
  <si>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</si>
  <si>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</si>
  <si>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</si>
  <si>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108 а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</si>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</sst>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  <row r="153">
          <cell r="O153">
            <v>3797.3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28"/>
  <sheetViews>
    <sheetView tabSelected="1" workbookViewId="0">
      <selection activeCell="H13" sqref="H13"/>
    </sheetView>
  </sheetViews>
  <sheetFormatPr defaultRowHeight="15.75"/>
  <cols>
    <col min="1" max="1" width="5.42578125" style="9" customWidth="1"/>
    <col min="2" max="2" width="66.28515625" style="8" customWidth="1"/>
    <col min="3" max="3" width="16.7109375" style="8" customWidth="1"/>
    <col min="4" max="4" width="10.7109375" style="8" bestFit="1" customWidth="1"/>
    <col min="5" max="16384" width="9.140625" style="8"/>
  </cols>
  <sheetData>
    <row r="1" spans="1:16382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  <c r="XEK1" s="26"/>
      <c r="XEL1" s="26"/>
      <c r="XEM1" s="26"/>
      <c r="XEN1" s="26"/>
      <c r="XEO1" s="26"/>
      <c r="XEP1" s="26"/>
      <c r="XEQ1" s="26"/>
      <c r="XER1" s="26"/>
      <c r="XES1" s="26"/>
      <c r="XET1" s="26"/>
      <c r="XEU1" s="26"/>
      <c r="XEV1" s="26"/>
      <c r="XEW1" s="26"/>
      <c r="XEX1" s="26"/>
      <c r="XEY1" s="26"/>
      <c r="XEZ1" s="26"/>
      <c r="XFA1" s="26"/>
      <c r="XFB1" s="26"/>
    </row>
    <row r="2" spans="1:16382">
      <c r="A2" s="1"/>
      <c r="B2" s="2" t="s">
        <v>18</v>
      </c>
      <c r="C2" s="2"/>
    </row>
    <row r="3" spans="1:16382">
      <c r="A3" s="37" t="s">
        <v>0</v>
      </c>
      <c r="B3" s="27"/>
      <c r="C3" s="38" t="s">
        <v>20</v>
      </c>
    </row>
    <row r="4" spans="1:16382">
      <c r="A4" s="37"/>
      <c r="B4" s="28" t="s">
        <v>1</v>
      </c>
      <c r="C4" s="39"/>
    </row>
    <row r="5" spans="1:16382" ht="9.75" customHeight="1">
      <c r="A5" s="37"/>
      <c r="B5" s="29"/>
      <c r="C5" s="40"/>
    </row>
    <row r="6" spans="1:16382">
      <c r="A6" s="3">
        <v>1</v>
      </c>
      <c r="B6" s="4">
        <v>2</v>
      </c>
      <c r="C6" s="4">
        <v>3</v>
      </c>
    </row>
    <row r="7" spans="1:16382" ht="30" customHeight="1">
      <c r="A7" s="5" t="s">
        <v>2</v>
      </c>
      <c r="B7" s="22" t="s">
        <v>15</v>
      </c>
      <c r="C7" s="11">
        <f>C8+C9+C10+C11+C12</f>
        <v>191839.59599999999</v>
      </c>
    </row>
    <row r="8" spans="1:16382" ht="15.75" customHeight="1">
      <c r="A8" s="7" t="s">
        <v>3</v>
      </c>
      <c r="B8" s="23" t="s">
        <v>4</v>
      </c>
      <c r="C8" s="25">
        <f>1.23*12*C20</f>
        <v>56048.148000000001</v>
      </c>
    </row>
    <row r="9" spans="1:16382" ht="15.75" customHeight="1">
      <c r="A9" s="7" t="s">
        <v>5</v>
      </c>
      <c r="B9" s="23" t="s">
        <v>6</v>
      </c>
      <c r="C9" s="25">
        <f>1.71*12*C20</f>
        <v>77920.596000000005</v>
      </c>
    </row>
    <row r="10" spans="1:16382" s="14" customFormat="1" ht="15.75" hidden="1" customHeight="1">
      <c r="A10" s="10"/>
      <c r="B10" s="17"/>
      <c r="C10" s="16"/>
    </row>
    <row r="11" spans="1:16382" ht="15.75" customHeight="1">
      <c r="A11" s="7" t="s">
        <v>12</v>
      </c>
      <c r="B11" s="34" t="s">
        <v>14</v>
      </c>
      <c r="C11" s="33">
        <f>0.37*12*C20</f>
        <v>16860.011999999999</v>
      </c>
    </row>
    <row r="12" spans="1:16382" ht="15.75" customHeight="1">
      <c r="A12" s="7" t="s">
        <v>13</v>
      </c>
      <c r="B12" s="23" t="s">
        <v>22</v>
      </c>
      <c r="C12" s="25">
        <f>0.9*12*C20</f>
        <v>41010.840000000004</v>
      </c>
    </row>
    <row r="13" spans="1:16382">
      <c r="A13" s="5">
        <v>2</v>
      </c>
      <c r="B13" s="22" t="s">
        <v>7</v>
      </c>
      <c r="C13" s="11">
        <f>2.51*12*C20</f>
        <v>114374.67599999999</v>
      </c>
    </row>
    <row r="14" spans="1:16382">
      <c r="A14" s="5">
        <v>3</v>
      </c>
      <c r="B14" s="22" t="s">
        <v>8</v>
      </c>
      <c r="C14" s="11">
        <f>4.46*12*C20</f>
        <v>203231.49599999998</v>
      </c>
    </row>
    <row r="15" spans="1:16382" s="13" customFormat="1">
      <c r="A15" s="5">
        <v>4</v>
      </c>
      <c r="B15" s="18" t="s">
        <v>17</v>
      </c>
      <c r="C15" s="12"/>
    </row>
    <row r="16" spans="1:16382">
      <c r="A16" s="5">
        <v>5</v>
      </c>
      <c r="B16" s="19" t="s">
        <v>9</v>
      </c>
      <c r="C16" s="20">
        <f>1.41*12*C20</f>
        <v>64250.315999999999</v>
      </c>
    </row>
    <row r="17" spans="1:4">
      <c r="A17" s="5">
        <v>6</v>
      </c>
      <c r="B17" s="21" t="s">
        <v>10</v>
      </c>
      <c r="C17" s="6">
        <f>4.32*12*C20</f>
        <v>196852.03200000004</v>
      </c>
    </row>
    <row r="18" spans="1:4">
      <c r="A18" s="5">
        <v>7</v>
      </c>
      <c r="B18" s="22" t="s">
        <v>16</v>
      </c>
      <c r="C18" s="24">
        <f>1.8*12*C20</f>
        <v>82021.680000000008</v>
      </c>
    </row>
    <row r="19" spans="1:4">
      <c r="A19" s="30">
        <v>8</v>
      </c>
      <c r="B19" s="21" t="s">
        <v>11</v>
      </c>
      <c r="C19" s="6">
        <f>C7+C13+C14+C16+C17+C18</f>
        <v>852569.79600000009</v>
      </c>
    </row>
    <row r="20" spans="1:4">
      <c r="A20" s="30">
        <v>9</v>
      </c>
      <c r="B20" s="31" t="s">
        <v>21</v>
      </c>
      <c r="C20" s="20">
        <f>[1]Лист1!$O$153</f>
        <v>3797.3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791734.23</v>
      </c>
    </row>
    <row r="25" spans="1:4">
      <c r="B25" s="8" t="s">
        <v>26</v>
      </c>
      <c r="C25" s="36">
        <f>C19-C24</f>
        <v>60835.566000000108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2014-11-27T05:45:54Z</dcterms:modified>
</cp:coreProperties>
</file>