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/>
  <c r="C14" s="1"/>
  <c r="C8" l="1"/>
  <c r="C7" s="1"/>
  <c r="C19" s="1"/>
  <c r="C11"/>
  <c r="C13"/>
  <c r="C18"/>
  <c r="C16"/>
  <c r="C9"/>
  <c r="C12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<sst xmlns="http://schemas.openxmlformats.org/spreadsheetml/2006/main" count="30" uniqueCount="30">
  <si>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</si>
  <si>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</si>
  <si>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</si>
  <si>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</si>
  <si>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</si>
  <si>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</si>
  <si>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</si>
  <si>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</si>
  <si>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</si>
  <si>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</si>
  <si>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</si>
  <si>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</si>
  <si>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</si>
  <si>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</si>
  <si>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</si>
  <si>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</si>
  <si>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</si>
  <si>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</si>
  <si>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Инженерная, 64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</si>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</sst>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49">
          <cell r="O249">
            <v>3957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>
      <selection activeCell="B28" sqref="B28"/>
    </sheetView>
  </sheetViews>
  <sheetFormatPr defaultRowHeight="15.75"/>
  <cols>
    <col min="1" max="1" width="5.42578125" style="9" customWidth="1"/>
    <col min="2" max="2" width="68.28515625" style="8" customWidth="1"/>
    <col min="3" max="3" width="17.5703125" style="8" customWidth="1"/>
    <col min="4" max="4" width="10.7109375" style="8" bestFit="1" customWidth="1"/>
    <col min="5" max="16384" width="9.140625" style="8"/>
  </cols>
  <sheetData>
    <row r="1" spans="1:3">
      <c r="A1" s="26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7"/>
      <c r="C3" s="38" t="s">
        <v>19</v>
      </c>
    </row>
    <row r="4" spans="1:3">
      <c r="A4" s="37"/>
      <c r="B4" s="28" t="s">
        <v>1</v>
      </c>
      <c r="C4" s="39"/>
    </row>
    <row r="5" spans="1:3" ht="9.75" customHeight="1">
      <c r="A5" s="37"/>
      <c r="B5" s="29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246758.52000000002</v>
      </c>
    </row>
    <row r="8" spans="1:3" ht="15.75" customHeight="1">
      <c r="A8" s="7" t="s">
        <v>3</v>
      </c>
      <c r="B8" s="23" t="s">
        <v>4</v>
      </c>
      <c r="C8" s="25">
        <f>1.45*2*C20+1.3*10*C20</f>
        <v>62916.3</v>
      </c>
    </row>
    <row r="9" spans="1:3" ht="15.75" customHeight="1">
      <c r="A9" s="7" t="s">
        <v>5</v>
      </c>
      <c r="B9" s="23" t="s">
        <v>6</v>
      </c>
      <c r="C9" s="25">
        <f>2.95*2*C20+2.65*10*C20</f>
        <v>128206.8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4" t="s">
        <v>14</v>
      </c>
      <c r="C11" s="33">
        <f>0.33*2*C20+0.3*10*C20</f>
        <v>14482.62</v>
      </c>
    </row>
    <row r="12" spans="1:3" ht="15.75" customHeight="1">
      <c r="A12" s="7" t="s">
        <v>13</v>
      </c>
      <c r="B12" s="23" t="s">
        <v>21</v>
      </c>
      <c r="C12" s="25">
        <f>0.95*2*C20+0.85*10*C20</f>
        <v>41152.800000000003</v>
      </c>
    </row>
    <row r="13" spans="1:3">
      <c r="A13" s="5">
        <v>2</v>
      </c>
      <c r="B13" s="22" t="s">
        <v>7</v>
      </c>
      <c r="C13" s="11">
        <f>3.32*2*C20+(2.79+0.1+0.1)*10*C20</f>
        <v>144588.78</v>
      </c>
    </row>
    <row r="14" spans="1:3">
      <c r="A14" s="5">
        <v>3</v>
      </c>
      <c r="B14" s="22" t="s">
        <v>8</v>
      </c>
      <c r="C14" s="11">
        <f>3.84*2*C20+(3.35+0.09)*10*C20</f>
        <v>166510.56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66952.439999999988</v>
      </c>
    </row>
    <row r="17" spans="1:4">
      <c r="A17" s="5">
        <v>6</v>
      </c>
      <c r="B17" s="21" t="s">
        <v>10</v>
      </c>
      <c r="C17" s="6">
        <v>0</v>
      </c>
    </row>
    <row r="18" spans="1:4">
      <c r="A18" s="5">
        <v>7</v>
      </c>
      <c r="B18" s="22" t="s">
        <v>16</v>
      </c>
      <c r="C18" s="24">
        <f>1.8*2*C20+1.62*10*C20</f>
        <v>78348.600000000006</v>
      </c>
    </row>
    <row r="19" spans="1:4">
      <c r="A19" s="30">
        <v>8</v>
      </c>
      <c r="B19" s="21" t="s">
        <v>11</v>
      </c>
      <c r="C19" s="6">
        <f>C7+C13+C14+C16+C17+C18</f>
        <v>703158.9</v>
      </c>
    </row>
    <row r="20" spans="1:4">
      <c r="A20" s="30">
        <v>9</v>
      </c>
      <c r="B20" s="31" t="s">
        <v>20</v>
      </c>
      <c r="C20" s="20">
        <f>[1]Лист1!$O$249</f>
        <v>3957</v>
      </c>
      <c r="D20" s="15"/>
    </row>
    <row r="22" spans="1:4">
      <c r="A22" s="32"/>
      <c r="B22" s="32" t="s">
        <v>23</v>
      </c>
    </row>
    <row r="23" spans="1:4">
      <c r="B23" s="8" t="s">
        <v>24</v>
      </c>
    </row>
    <row r="24" spans="1:4">
      <c r="B24" s="8" t="s">
        <v>25</v>
      </c>
      <c r="C24" s="35">
        <v>615069.35</v>
      </c>
    </row>
    <row r="25" spans="1:4">
      <c r="B25" s="8" t="s">
        <v>26</v>
      </c>
      <c r="C25" s="36">
        <f>C19-C24</f>
        <v>88089.550000000047</v>
      </c>
    </row>
    <row r="26" spans="1:4">
      <c r="B26" s="8" t="s">
        <v>27</v>
      </c>
    </row>
    <row r="27" spans="1:4">
      <c r="B27" s="8" t="s">
        <v>28</v>
      </c>
    </row>
    <row r="28" spans="1:4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2014-11-27T07:04:08Z</dcterms:modified>
</cp:coreProperties>
</file>