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8" l="1"/>
  <c r="D8"/>
  <c r="D11"/>
  <c r="D13"/>
  <c r="D16"/>
  <c r="D9"/>
  <c r="D12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<sst xmlns="http://schemas.openxmlformats.org/spreadsheetml/2006/main" count="30" uniqueCount="30">
  <si>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</si>
  <si>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</si>
  <si>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</si>
  <si>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</si>
  <si>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</si>
  <si>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</si>
  <si>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</si>
  <si>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</si>
  <si>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</si>
  <si>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</si>
  <si>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</si>
  <si>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</si>
  <si>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</si>
  <si>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</si>
  <si>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</si>
  <si>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</si>
  <si>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</si>
  <si>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</si>
  <si>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43</t>
  </si>
  <si>
    <t>Общая площадь,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</si>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</sst>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">
          <cell r="O23">
            <v>5053.83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I16" sqref="I16"/>
    </sheetView>
  </sheetViews>
  <sheetFormatPr defaultRowHeight="15.75"/>
  <cols>
    <col min="1" max="1" width="5.42578125" style="22" customWidth="1"/>
    <col min="2" max="2" width="60.85546875" style="14" customWidth="1"/>
    <col min="3" max="3" width="8.42578125" style="22" hidden="1" customWidth="1"/>
    <col min="4" max="4" width="13.140625" style="14" customWidth="1"/>
    <col min="5" max="16384" width="9.140625" style="14"/>
  </cols>
  <sheetData>
    <row r="1" spans="1:4">
      <c r="A1" s="46" t="s">
        <v>22</v>
      </c>
    </row>
    <row r="2" spans="1:4">
      <c r="A2" s="1"/>
      <c r="B2" s="2" t="s">
        <v>18</v>
      </c>
      <c r="C2" s="1"/>
      <c r="D2" s="2"/>
    </row>
    <row r="3" spans="1:4">
      <c r="A3" s="48" t="s">
        <v>0</v>
      </c>
      <c r="B3" s="3"/>
      <c r="C3" s="15"/>
      <c r="D3" s="49" t="s">
        <v>20</v>
      </c>
    </row>
    <row r="4" spans="1:4">
      <c r="A4" s="48"/>
      <c r="B4" s="5" t="s">
        <v>1</v>
      </c>
      <c r="C4" s="4"/>
      <c r="D4" s="50"/>
    </row>
    <row r="5" spans="1:4" ht="9.75" customHeight="1">
      <c r="A5" s="48"/>
      <c r="B5" s="7"/>
      <c r="C5" s="6"/>
      <c r="D5" s="51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7" t="s">
        <v>15</v>
      </c>
      <c r="C7" s="27"/>
      <c r="D7" s="25">
        <f>D8+D9+D10+D11+D12</f>
        <v>229848.18840000001</v>
      </c>
    </row>
    <row r="8" spans="1:4" ht="15.75" customHeight="1">
      <c r="A8" s="12" t="s">
        <v>3</v>
      </c>
      <c r="B8" s="39" t="s">
        <v>4</v>
      </c>
      <c r="C8" s="16"/>
      <c r="D8" s="38">
        <f>1.2*2*D20+1.08*10*D20</f>
        <v>66710.555999999997</v>
      </c>
    </row>
    <row r="9" spans="1:4" ht="15.75" customHeight="1">
      <c r="A9" s="12" t="s">
        <v>5</v>
      </c>
      <c r="B9" s="39" t="s">
        <v>6</v>
      </c>
      <c r="C9" s="17"/>
      <c r="D9" s="38">
        <f>1.77*2*D20+1.59*10*D20</f>
        <v>98246.455199999997</v>
      </c>
    </row>
    <row r="10" spans="1:4" s="33" customFormat="1" ht="15.75" hidden="1" customHeight="1">
      <c r="A10" s="24"/>
      <c r="B10" s="32"/>
      <c r="C10" s="23"/>
      <c r="D10" s="36"/>
    </row>
    <row r="11" spans="1:4" ht="15.75" customHeight="1">
      <c r="A11" s="12" t="s">
        <v>12</v>
      </c>
      <c r="B11" s="47" t="s">
        <v>14</v>
      </c>
      <c r="C11" s="41"/>
      <c r="D11" s="42">
        <f>0.17*2*D20+0.15*10*D20</f>
        <v>9299.0472000000009</v>
      </c>
    </row>
    <row r="12" spans="1:4" s="19" customFormat="1" ht="15.75" customHeight="1">
      <c r="A12" s="12" t="s">
        <v>13</v>
      </c>
      <c r="B12" s="39" t="s">
        <v>21</v>
      </c>
      <c r="C12" s="13"/>
      <c r="D12" s="38">
        <f>1*2*D20+0.9*10*D20</f>
        <v>55592.130000000005</v>
      </c>
    </row>
    <row r="13" spans="1:4">
      <c r="A13" s="10">
        <v>2</v>
      </c>
      <c r="B13" s="37" t="s">
        <v>7</v>
      </c>
      <c r="C13" s="16"/>
      <c r="D13" s="25">
        <f>2.27*2*D20+(1.88+0.07+0.07)*10*D20</f>
        <v>125031.7542</v>
      </c>
    </row>
    <row r="14" spans="1:4">
      <c r="A14" s="10">
        <v>3</v>
      </c>
      <c r="B14" s="37" t="s">
        <v>8</v>
      </c>
      <c r="C14" s="20"/>
      <c r="D14" s="25">
        <f>7.21*2*D20+(5.02+1.54+0.08)*10*D20</f>
        <v>408450.54059999995</v>
      </c>
    </row>
    <row r="15" spans="1:4" s="31" customFormat="1">
      <c r="A15" s="10">
        <v>4</v>
      </c>
      <c r="B15" s="34" t="s">
        <v>17</v>
      </c>
      <c r="C15" s="29"/>
      <c r="D15" s="30"/>
    </row>
    <row r="16" spans="1:4">
      <c r="A16" s="10">
        <v>5</v>
      </c>
      <c r="B16" s="18" t="s">
        <v>9</v>
      </c>
      <c r="C16" s="21"/>
      <c r="D16" s="44">
        <f>1.41*12*D20</f>
        <v>85510.803599999985</v>
      </c>
    </row>
    <row r="17" spans="1:5" ht="31.5">
      <c r="A17" s="10">
        <v>6</v>
      </c>
      <c r="B17" s="26" t="s">
        <v>10</v>
      </c>
      <c r="C17" s="10"/>
      <c r="D17" s="11">
        <v>0</v>
      </c>
    </row>
    <row r="18" spans="1:5">
      <c r="A18" s="10">
        <v>7</v>
      </c>
      <c r="B18" s="37" t="s">
        <v>16</v>
      </c>
      <c r="C18" s="28"/>
      <c r="D18" s="40">
        <f>1.8*2*D20+1.62*10*D20</f>
        <v>100065.83400000002</v>
      </c>
    </row>
    <row r="19" spans="1:5">
      <c r="A19" s="21">
        <v>8</v>
      </c>
      <c r="B19" s="26" t="s">
        <v>11</v>
      </c>
      <c r="C19" s="10"/>
      <c r="D19" s="11">
        <f>D7+D13+D14+D16+D17+D18</f>
        <v>948907.12079999992</v>
      </c>
    </row>
    <row r="20" spans="1:5">
      <c r="A20" s="21">
        <v>9</v>
      </c>
      <c r="B20" s="43" t="s">
        <v>19</v>
      </c>
      <c r="C20" s="21"/>
      <c r="D20" s="44">
        <f>[1]Лист1!$O$23</f>
        <v>5053.83</v>
      </c>
      <c r="E20" s="35"/>
    </row>
    <row r="22" spans="1:5">
      <c r="A22" s="45"/>
      <c r="B22" s="45" t="s">
        <v>23</v>
      </c>
    </row>
    <row r="23" spans="1:5">
      <c r="B23" s="14" t="s">
        <v>24</v>
      </c>
    </row>
    <row r="24" spans="1:5">
      <c r="B24" s="14" t="s">
        <v>25</v>
      </c>
      <c r="D24" s="52">
        <v>828784.06</v>
      </c>
    </row>
    <row r="25" spans="1:5">
      <c r="B25" s="14" t="s">
        <v>26</v>
      </c>
      <c r="D25" s="53">
        <f>D19-D24</f>
        <v>120123.06079999986</v>
      </c>
    </row>
    <row r="26" spans="1:5">
      <c r="B26" s="14" t="s">
        <v>27</v>
      </c>
    </row>
    <row r="27" spans="1:5">
      <c r="B27" s="14" t="s">
        <v>28</v>
      </c>
    </row>
    <row r="28" spans="1:5">
      <c r="B28" s="14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2014-11-28T03:44:17Z</dcterms:modified>
</cp:coreProperties>
</file>