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l="1"/>
  <c r="D12"/>
  <c r="D9"/>
  <c r="D17"/>
  <c r="D8"/>
  <c r="D7" s="1"/>
  <c r="D18"/>
  <c r="D13"/>
  <c r="D19" s="1"/>
  <c r="D11"/>
  <c r="D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<sst xmlns="http://schemas.openxmlformats.org/spreadsheetml/2006/main" count="30" uniqueCount="30">
  <si>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</si>
  <si>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</si>
  <si>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</si>
  <si>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</si>
  <si>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</si>
  <si>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</si>
  <si>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</si>
  <si>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</si>
  <si>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</si>
  <si>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</si>
  <si>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</si>
  <si>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</si>
  <si>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</si>
  <si>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</si>
  <si>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</si>
  <si>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</si>
  <si>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</si>
  <si>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</si>
  <si>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51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</si>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</sst>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6">
          <cell r="O86">
            <v>9821.1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140625" style="10" customWidth="1"/>
    <col min="3" max="3" width="8.42578125" style="13" hidden="1" customWidth="1"/>
    <col min="4" max="4" width="13.5703125" style="10" customWidth="1"/>
    <col min="5" max="5" width="13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19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466698.67200000002</v>
      </c>
    </row>
    <row r="8" spans="1:4">
      <c r="A8" s="9" t="s">
        <v>3</v>
      </c>
      <c r="B8" s="36" t="s">
        <v>4</v>
      </c>
      <c r="C8" s="23"/>
      <c r="D8" s="39">
        <f>1.36*6*D20+1.2*6*D20</f>
        <v>150852.09600000002</v>
      </c>
    </row>
    <row r="9" spans="1:4">
      <c r="A9" s="9" t="s">
        <v>5</v>
      </c>
      <c r="B9" s="36" t="s">
        <v>6</v>
      </c>
      <c r="C9" s="24"/>
      <c r="D9" s="39">
        <f>1.71*6*D20+1.52*6*D20</f>
        <v>190332.91800000001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7"/>
      <c r="D11" s="38">
        <f>0.23*6*D20+0.2*6*D20</f>
        <v>25338.438000000002</v>
      </c>
    </row>
    <row r="12" spans="1:4" s="12" customFormat="1" ht="15.75" customHeight="1">
      <c r="A12" s="9" t="s">
        <v>13</v>
      </c>
      <c r="B12" s="36" t="s">
        <v>21</v>
      </c>
      <c r="C12" s="27"/>
      <c r="D12" s="39">
        <f>0.9*6*D20+0.8*6*D20</f>
        <v>100175.22</v>
      </c>
    </row>
    <row r="13" spans="1:4">
      <c r="A13" s="7">
        <v>2</v>
      </c>
      <c r="B13" s="35" t="s">
        <v>7</v>
      </c>
      <c r="C13" s="23"/>
      <c r="D13" s="15">
        <f>2.41*6*D20+(2.02+0.06+0.07)*6*D20</f>
        <v>268705.29599999997</v>
      </c>
    </row>
    <row r="14" spans="1:4">
      <c r="A14" s="7">
        <v>3</v>
      </c>
      <c r="B14" s="35" t="s">
        <v>8</v>
      </c>
      <c r="C14" s="28"/>
      <c r="D14" s="15">
        <f>4.62*6*D20+(2.61+1.45+0.07)*6*D20</f>
        <v>515607.75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166173.01199999999</v>
      </c>
    </row>
    <row r="17" spans="1:5">
      <c r="A17" s="7">
        <v>6</v>
      </c>
      <c r="B17" s="33" t="s">
        <v>10</v>
      </c>
      <c r="C17" s="15"/>
      <c r="D17" s="8">
        <f>4.32*12*D20</f>
        <v>509125.82400000008</v>
      </c>
    </row>
    <row r="18" spans="1:5">
      <c r="A18" s="7">
        <v>7</v>
      </c>
      <c r="B18" s="35" t="s">
        <v>16</v>
      </c>
      <c r="C18" s="34"/>
      <c r="D18" s="37">
        <f>1.8*6*D20+1.62*6*D20</f>
        <v>201528.97200000001</v>
      </c>
    </row>
    <row r="19" spans="1:5">
      <c r="A19" s="44">
        <v>8</v>
      </c>
      <c r="B19" s="33" t="s">
        <v>11</v>
      </c>
      <c r="C19" s="15"/>
      <c r="D19" s="8">
        <f>D7+D13+D14+D16+D17+D18</f>
        <v>2127839.5260000001</v>
      </c>
    </row>
    <row r="20" spans="1:5">
      <c r="A20" s="44">
        <v>9</v>
      </c>
      <c r="B20" s="45" t="s">
        <v>20</v>
      </c>
      <c r="C20" s="44"/>
      <c r="D20" s="32">
        <f>[1]Лист1!$O$86</f>
        <v>9821.1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1595232.12</v>
      </c>
    </row>
    <row r="25" spans="1:5">
      <c r="B25" s="10" t="s">
        <v>26</v>
      </c>
      <c r="D25" s="54">
        <f>D19-D24</f>
        <v>532607.40599999996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2014-12-01T05:32:33Z</dcterms:modified>
</cp:coreProperties>
</file>