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18" l="1"/>
  <c r="C9"/>
  <c r="C12"/>
  <c r="C14"/>
  <c r="C8"/>
  <c r="C11"/>
  <c r="C13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<sst xmlns="http://schemas.openxmlformats.org/spreadsheetml/2006/main" count="28" uniqueCount="28">
  <si>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</si>
  <si>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</si>
  <si>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</si>
  <si>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</si>
  <si>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</si>
  <si>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</si>
  <si>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</si>
  <si>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</si>
  <si>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</si>
  <si>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</si>
  <si>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</si>
  <si>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</si>
  <si>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</si>
  <si>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</si>
  <si>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</si>
  <si>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</si>
  <si>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</si>
  <si>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</si>
  <si>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14</t>
  </si>
  <si>
    <t>сумма, руб.</t>
  </si>
  <si>
    <t>Общая площадь МКД, м.кв.</t>
  </si>
  <si>
    <t>План работ на 2012 год по содержанию и ремонту общего имущества МКД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</si>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</sst>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1">
          <cell r="O181">
            <v>2746.6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7.85546875" style="8" customWidth="1"/>
    <col min="3" max="4" width="18" style="8" customWidth="1"/>
    <col min="5" max="16384" width="9.140625" style="8"/>
  </cols>
  <sheetData>
    <row r="1" spans="1:3">
      <c r="A1" s="34" t="s">
        <v>21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3.75" customHeight="1">
      <c r="A7" s="5" t="s">
        <v>2</v>
      </c>
      <c r="B7" s="22" t="s">
        <v>15</v>
      </c>
      <c r="C7" s="11">
        <f>C8+C9+C10+C11+C12</f>
        <v>147327.62400000001</v>
      </c>
    </row>
    <row r="8" spans="1:3">
      <c r="A8" s="7" t="s">
        <v>3</v>
      </c>
      <c r="B8" s="23" t="s">
        <v>4</v>
      </c>
      <c r="C8" s="25">
        <f>1.34*12*C20</f>
        <v>44165.328000000001</v>
      </c>
    </row>
    <row r="9" spans="1:3">
      <c r="A9" s="7" t="s">
        <v>5</v>
      </c>
      <c r="B9" s="23" t="s">
        <v>6</v>
      </c>
      <c r="C9" s="25">
        <f>2.27*12*C20</f>
        <v>74817.384000000005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0.14*12*C20</f>
        <v>4614.2880000000005</v>
      </c>
    </row>
    <row r="12" spans="1:3" ht="18" customHeight="1">
      <c r="A12" s="7" t="s">
        <v>13</v>
      </c>
      <c r="B12" s="23" t="s">
        <v>22</v>
      </c>
      <c r="C12" s="25">
        <f>0.72*12*C20</f>
        <v>23730.624</v>
      </c>
    </row>
    <row r="13" spans="1:3">
      <c r="A13" s="5">
        <v>2</v>
      </c>
      <c r="B13" s="22" t="s">
        <v>7</v>
      </c>
      <c r="C13" s="11">
        <f>2.49*12*C20</f>
        <v>82068.40800000001</v>
      </c>
    </row>
    <row r="14" spans="1:3">
      <c r="A14" s="5">
        <v>3</v>
      </c>
      <c r="B14" s="22" t="s">
        <v>8</v>
      </c>
      <c r="C14" s="11">
        <f>2.77*12*C20</f>
        <v>91296.983999999997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46472.471999999994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59326.560000000005</v>
      </c>
    </row>
    <row r="19" spans="1:4">
      <c r="A19" s="29">
        <v>8</v>
      </c>
      <c r="B19" s="21" t="s">
        <v>11</v>
      </c>
      <c r="C19" s="6">
        <f>C7+C13+C14+C16+C17+C18</f>
        <v>426492.04800000001</v>
      </c>
    </row>
    <row r="20" spans="1:4">
      <c r="A20" s="29">
        <v>9</v>
      </c>
      <c r="B20" s="30" t="s">
        <v>20</v>
      </c>
      <c r="C20" s="20">
        <f>[1]Лист1!$O$181</f>
        <v>2746.6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428657.12</v>
      </c>
    </row>
    <row r="25" spans="1:4" ht="31.5">
      <c r="B25" s="39" t="s">
        <v>26</v>
      </c>
      <c r="C25" s="41">
        <f>C19-C24</f>
        <v>-2165.0719999999856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2014-11-28T08:37:25Z</dcterms:modified>
</cp:coreProperties>
</file>