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4" s="1"/>
  <c r="C16" l="1"/>
  <c r="C8"/>
  <c r="C11"/>
  <c r="C13"/>
  <c r="C18"/>
  <c r="C17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<sst xmlns="http://schemas.openxmlformats.org/spreadsheetml/2006/main" count="30" uniqueCount="30">
  <si>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</si>
  <si>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</si>
  <si>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</si>
  <si>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</si>
  <si>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</si>
  <si>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</si>
  <si>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</si>
  <si>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</si>
  <si>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</si>
  <si>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</si>
  <si>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</si>
  <si>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</si>
  <si>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</si>
  <si>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</si>
  <si>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</si>
  <si>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</si>
  <si>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</si>
  <si>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</si>
  <si>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Ставропольская, 11 а</t>
  </si>
  <si>
    <t>сумма, руб.</t>
  </si>
  <si>
    <t>Общая площадь МКД,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</si>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</sst>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234">
          <cell r="O234">
            <v>6986.2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N14" sqref="N14"/>
    </sheetView>
  </sheetViews>
  <sheetFormatPr defaultRowHeight="15.75"/>
  <cols>
    <col min="1" max="1" width="5.42578125" style="9" customWidth="1"/>
    <col min="2" max="2" width="66.7109375" style="8" customWidth="1"/>
    <col min="3" max="3" width="16.5703125" style="8" customWidth="1"/>
    <col min="4" max="4" width="9.140625" style="8"/>
    <col min="5" max="5" width="11.85546875" style="8" bestFit="1" customWidth="1"/>
    <col min="6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7"/>
      <c r="C3" s="36" t="s">
        <v>19</v>
      </c>
    </row>
    <row r="4" spans="1:3">
      <c r="A4" s="35"/>
      <c r="B4" s="28" t="s">
        <v>1</v>
      </c>
      <c r="C4" s="37"/>
    </row>
    <row r="5" spans="1:3" ht="9.75" customHeight="1">
      <c r="A5" s="35"/>
      <c r="B5" s="29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389131.33999999991</v>
      </c>
    </row>
    <row r="8" spans="1:3" ht="15.75" customHeight="1">
      <c r="A8" s="7" t="s">
        <v>3</v>
      </c>
      <c r="B8" s="24" t="s">
        <v>4</v>
      </c>
      <c r="C8" s="23">
        <f>1.34*2*C20+1.2*10*C20</f>
        <v>102557.416</v>
      </c>
    </row>
    <row r="9" spans="1:3" ht="15.75" customHeight="1">
      <c r="A9" s="7" t="s">
        <v>5</v>
      </c>
      <c r="B9" s="24" t="s">
        <v>6</v>
      </c>
      <c r="C9" s="23">
        <f>2.68*2*C20+2.39*4*C20+2.41*6*C20</f>
        <v>205254.55599999998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0.22*2*C20+0.2*10*C20</f>
        <v>17046.328000000001</v>
      </c>
    </row>
    <row r="12" spans="1:3" ht="15.75" customHeight="1">
      <c r="A12" s="7" t="s">
        <v>13</v>
      </c>
      <c r="B12" s="24" t="s">
        <v>21</v>
      </c>
      <c r="C12" s="23">
        <f>0.8*8*C20+0.7*4*C20</f>
        <v>64273.039999999994</v>
      </c>
    </row>
    <row r="13" spans="1:3">
      <c r="A13" s="5">
        <v>2</v>
      </c>
      <c r="B13" s="22" t="s">
        <v>7</v>
      </c>
      <c r="C13" s="11">
        <f>1.46*2*C20+1.32*10*C20</f>
        <v>112617.54400000001</v>
      </c>
    </row>
    <row r="14" spans="1:3">
      <c r="A14" s="5">
        <v>3</v>
      </c>
      <c r="B14" s="22" t="s">
        <v>8</v>
      </c>
      <c r="C14" s="11">
        <f>4.86*2*C20+4.37*4*C20+4.47*6*C20</f>
        <v>377394.52399999998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118206.50399999999</v>
      </c>
    </row>
    <row r="17" spans="1:6">
      <c r="A17" s="5">
        <v>6</v>
      </c>
      <c r="B17" s="21" t="s">
        <v>10</v>
      </c>
      <c r="C17" s="6">
        <f>4.32*12*C20</f>
        <v>362164.60800000001</v>
      </c>
    </row>
    <row r="18" spans="1:6">
      <c r="A18" s="5">
        <v>7</v>
      </c>
      <c r="B18" s="22" t="s">
        <v>16</v>
      </c>
      <c r="C18" s="25">
        <f>1.8*2*C20+1.62*10*C20</f>
        <v>138326.76</v>
      </c>
    </row>
    <row r="19" spans="1:6">
      <c r="A19" s="30">
        <v>8</v>
      </c>
      <c r="B19" s="21" t="s">
        <v>11</v>
      </c>
      <c r="C19" s="6">
        <f>C7+C13+C14+C16+C17+C18</f>
        <v>1497841.2799999998</v>
      </c>
      <c r="F19" s="15"/>
    </row>
    <row r="20" spans="1:6">
      <c r="A20" s="30">
        <v>9</v>
      </c>
      <c r="B20" s="31" t="s">
        <v>20</v>
      </c>
      <c r="C20" s="20">
        <f>[1]Лист1!$O$234</f>
        <v>6986.2</v>
      </c>
      <c r="D20" s="15"/>
      <c r="E20" s="15"/>
    </row>
    <row r="22" spans="1:6">
      <c r="A22" s="34"/>
      <c r="B22" s="34" t="s">
        <v>23</v>
      </c>
    </row>
    <row r="23" spans="1:6">
      <c r="B23" s="8" t="s">
        <v>24</v>
      </c>
    </row>
    <row r="24" spans="1:6">
      <c r="B24" s="8" t="s">
        <v>25</v>
      </c>
      <c r="C24" s="39">
        <v>1264590.27</v>
      </c>
    </row>
    <row r="25" spans="1:6">
      <c r="B25" s="8" t="s">
        <v>26</v>
      </c>
      <c r="C25" s="40">
        <f>C19-C24</f>
        <v>233251.00999999978</v>
      </c>
    </row>
    <row r="26" spans="1:6">
      <c r="B26" s="8" t="s">
        <v>27</v>
      </c>
    </row>
    <row r="27" spans="1:6">
      <c r="B27" s="8" t="s">
        <v>28</v>
      </c>
    </row>
    <row r="28" spans="1:6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2014-11-28T05:35:24Z</dcterms:modified>
</cp:coreProperties>
</file>