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9" l="1"/>
  <c r="C12"/>
  <c r="C16"/>
  <c r="C8"/>
  <c r="C7" s="1"/>
  <c r="C19" s="1"/>
  <c r="C11"/>
  <c r="C13"/>
  <c r="C18"/>
  <c r="C17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<sst xmlns="http://schemas.openxmlformats.org/spreadsheetml/2006/main" count="30" uniqueCount="30">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</sst>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6">
          <cell r="O116">
            <v>9893.41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71.5703125" style="8" customWidth="1"/>
    <col min="3" max="3" width="13.28515625" style="8" customWidth="1"/>
    <col min="4" max="4" width="12.5703125" style="8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520591.23419999995</v>
      </c>
    </row>
    <row r="8" spans="1:3" ht="15.75" customHeight="1">
      <c r="A8" s="7" t="s">
        <v>3</v>
      </c>
      <c r="B8" s="24" t="s">
        <v>4</v>
      </c>
      <c r="C8" s="23">
        <f>1.23*6*C20+1.1*6*C20</f>
        <v>138309.87179999999</v>
      </c>
    </row>
    <row r="9" spans="1:3" ht="15.75" customHeight="1">
      <c r="A9" s="7" t="s">
        <v>5</v>
      </c>
      <c r="B9" s="24" t="s">
        <v>6</v>
      </c>
      <c r="C9" s="23">
        <f>2.26*6*C20+(0.12+1.89)*6*C20</f>
        <v>253469.1642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4">
        <f>0.25*6*C20+0.21*6*C20</f>
        <v>27305.811600000001</v>
      </c>
    </row>
    <row r="12" spans="1:3" ht="15.75" customHeight="1">
      <c r="A12" s="7" t="s">
        <v>13</v>
      </c>
      <c r="B12" s="24" t="s">
        <v>21</v>
      </c>
      <c r="C12" s="23">
        <f>0.9*6*C20+0.81*6*C20</f>
        <v>101506.3866</v>
      </c>
    </row>
    <row r="13" spans="1:3">
      <c r="A13" s="5">
        <v>2</v>
      </c>
      <c r="B13" s="22" t="s">
        <v>7</v>
      </c>
      <c r="C13" s="11">
        <f>1.66*6*C20+(1.36+0.06+0.06)*6*C20</f>
        <v>186391.8444</v>
      </c>
    </row>
    <row r="14" spans="1:3">
      <c r="A14" s="5">
        <v>3</v>
      </c>
      <c r="B14" s="22" t="s">
        <v>8</v>
      </c>
      <c r="C14" s="11">
        <f>5.4*6*C20+(2.83+1.92+0.07)*6*C20</f>
        <v>606663.90120000008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167396.49719999998</v>
      </c>
    </row>
    <row r="17" spans="1:4">
      <c r="A17" s="5">
        <v>6</v>
      </c>
      <c r="B17" s="21" t="s">
        <v>10</v>
      </c>
      <c r="C17" s="6">
        <f>4.32*12*C20</f>
        <v>512874.37440000003</v>
      </c>
    </row>
    <row r="18" spans="1:4">
      <c r="A18" s="5">
        <v>7</v>
      </c>
      <c r="B18" s="22" t="s">
        <v>16</v>
      </c>
      <c r="C18" s="25">
        <f>1.8*6*C20+1.62*6*C20</f>
        <v>203012.7732</v>
      </c>
    </row>
    <row r="19" spans="1:4">
      <c r="A19" s="30">
        <v>8</v>
      </c>
      <c r="B19" s="21" t="s">
        <v>11</v>
      </c>
      <c r="C19" s="6">
        <f>C7+C13+C14+C16+C17+C18</f>
        <v>2196930.6246000002</v>
      </c>
    </row>
    <row r="20" spans="1:4">
      <c r="A20" s="30">
        <v>9</v>
      </c>
      <c r="B20" s="31" t="s">
        <v>20</v>
      </c>
      <c r="C20" s="20">
        <f>[1]Лист1!$O$116</f>
        <v>9893.41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1627649.57</v>
      </c>
    </row>
    <row r="25" spans="1:4">
      <c r="B25" s="8" t="s">
        <v>26</v>
      </c>
      <c r="C25" s="40">
        <f>C19-C24</f>
        <v>569281.05460000015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2014-11-28T10:37:05Z</dcterms:modified>
</cp:coreProperties>
</file>