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<sst xmlns="http://schemas.openxmlformats.org/spreadsheetml/2006/main" count="30" uniqueCount="30">
  <si>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</si>
  <si>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</si>
  <si>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</si>
  <si>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</si>
  <si>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</si>
  <si>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</si>
  <si>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</si>
  <si>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</si>
  <si>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</si>
  <si>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</si>
  <si>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</si>
  <si>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</si>
  <si>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</si>
  <si>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</si>
  <si>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</si>
  <si>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</si>
  <si>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</si>
  <si>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</si>
  <si>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104</t>
  </si>
  <si>
    <t>сумма, руб.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</si>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</sst>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2" fontId="1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4" fillId="0" borderId="4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">
          <cell r="O4">
            <v>11697.19</v>
          </cell>
        </row>
        <row r="135">
          <cell r="O135">
            <v>7829.99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4" workbookViewId="0">
      <selection activeCell="J15" sqref="J15"/>
    </sheetView>
  </sheetViews>
  <sheetFormatPr defaultRowHeight="15.75"/>
  <cols>
    <col min="1" max="1" width="5.42578125" style="9" customWidth="1"/>
    <col min="2" max="2" width="67.42578125" style="8" customWidth="1"/>
    <col min="3" max="3" width="16.28515625" style="8" customWidth="1"/>
    <col min="4" max="4" width="11.85546875" style="8" bestFit="1" customWidth="1"/>
    <col min="5" max="16384" width="9.140625" style="8"/>
  </cols>
  <sheetData>
    <row r="1" spans="1:3">
      <c r="A1" s="29" t="s">
        <v>20</v>
      </c>
    </row>
    <row r="2" spans="1:3">
      <c r="A2" s="1"/>
      <c r="B2" s="2" t="s">
        <v>18</v>
      </c>
      <c r="C2" s="2"/>
    </row>
    <row r="3" spans="1:3">
      <c r="A3" s="37" t="s">
        <v>0</v>
      </c>
      <c r="B3" s="26"/>
      <c r="C3" s="38" t="s">
        <v>19</v>
      </c>
    </row>
    <row r="4" spans="1:3">
      <c r="A4" s="37"/>
      <c r="B4" s="27" t="s">
        <v>1</v>
      </c>
      <c r="C4" s="39"/>
    </row>
    <row r="5" spans="1:3" ht="9.75" customHeight="1">
      <c r="A5" s="37"/>
      <c r="B5" s="28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452886.62159999995</v>
      </c>
    </row>
    <row r="8" spans="1:3" ht="15.75" customHeight="1">
      <c r="A8" s="7" t="s">
        <v>3</v>
      </c>
      <c r="B8" s="23" t="s">
        <v>4</v>
      </c>
      <c r="C8" s="25">
        <f>1.35*12*C20</f>
        <v>126845.83800000002</v>
      </c>
    </row>
    <row r="9" spans="1:3" ht="15.75" customHeight="1">
      <c r="A9" s="7" t="s">
        <v>5</v>
      </c>
      <c r="B9" s="23" t="s">
        <v>6</v>
      </c>
      <c r="C9" s="25">
        <f>2.09*12*C20</f>
        <v>196376.14919999999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0">
        <f>0.43*12*C20</f>
        <v>40402.748399999997</v>
      </c>
    </row>
    <row r="12" spans="1:3" ht="15.75" customHeight="1">
      <c r="A12" s="7" t="s">
        <v>13</v>
      </c>
      <c r="B12" s="23" t="s">
        <v>22</v>
      </c>
      <c r="C12" s="25">
        <f>0.95*12*C20</f>
        <v>89261.885999999984</v>
      </c>
    </row>
    <row r="13" spans="1:3">
      <c r="A13" s="5">
        <v>2</v>
      </c>
      <c r="B13" s="22" t="s">
        <v>7</v>
      </c>
      <c r="C13" s="11">
        <f>1.31*12*C20</f>
        <v>123087.4428</v>
      </c>
    </row>
    <row r="14" spans="1:3">
      <c r="A14" s="5">
        <v>3</v>
      </c>
      <c r="B14" s="22" t="s">
        <v>8</v>
      </c>
      <c r="C14" s="11">
        <f>5.72*12*C20</f>
        <v>537450.51359999995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132483.43079999997</v>
      </c>
    </row>
    <row r="17" spans="1:4">
      <c r="A17" s="5">
        <v>6</v>
      </c>
      <c r="B17" s="21" t="s">
        <v>10</v>
      </c>
      <c r="C17" s="6">
        <f>4.32*12*C20</f>
        <v>405906.68160000001</v>
      </c>
    </row>
    <row r="18" spans="1:4">
      <c r="A18" s="5">
        <v>7</v>
      </c>
      <c r="B18" s="22" t="s">
        <v>16</v>
      </c>
      <c r="C18" s="24">
        <f>1.8*12*C20</f>
        <v>169127.78400000001</v>
      </c>
    </row>
    <row r="19" spans="1:4">
      <c r="A19" s="31">
        <v>8</v>
      </c>
      <c r="B19" s="21" t="s">
        <v>11</v>
      </c>
      <c r="C19" s="6">
        <f>C7+C13+C14+C16+C17+C18</f>
        <v>1820942.4743999997</v>
      </c>
    </row>
    <row r="20" spans="1:4">
      <c r="A20" s="31">
        <v>9</v>
      </c>
      <c r="B20" s="32" t="s">
        <v>21</v>
      </c>
      <c r="C20" s="20">
        <f>[1]Лист1!$O$135</f>
        <v>7829.99</v>
      </c>
      <c r="D20" s="15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35">
        <v>1769897.86</v>
      </c>
    </row>
    <row r="25" spans="1:4">
      <c r="B25" s="8" t="s">
        <v>26</v>
      </c>
      <c r="C25" s="36">
        <f>C19-C24</f>
        <v>51044.614399999613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2014-11-27T05:44:15Z</dcterms:modified>
</cp:coreProperties>
</file>