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E52" i="1"/>
  <c r="E56" s="1"/>
  <c r="E65"/>
  <c r="E53"/>
  <c r="F53"/>
  <c r="D26"/>
  <c r="D13"/>
  <c r="C26"/>
  <c r="C13"/>
  <c r="F25"/>
  <c r="E25"/>
  <c r="F22"/>
  <c r="F26"/>
  <c r="F13"/>
  <c r="E22"/>
  <c r="E26"/>
  <c r="E13"/>
  <c r="E75"/>
  <c r="E74"/>
  <c r="C56"/>
  <c r="D52"/>
  <c r="D56"/>
  <c r="F52" l="1"/>
  <c r="F56" s="1"/>
</calcChain>
</file>

<file path=xl/sharedStrings.xml><?xml version="1.0" encoding="utf-8"?>
<sst xmlns="http://schemas.openxmlformats.org/spreadsheetml/2006/main" count="221" uniqueCount="162">
  <si>
    <t>Отчет об исполнении управляющей организацией договора управления дома 
	№ 3 по ул. Федюнинского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</si>
  <si>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</si>
  <si>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</si>
  <si>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</si>
  <si>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</si>
  <si>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</si>
  <si>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</si>
  <si>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</si>
  <si>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</si>
  <si>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</si>
  <si>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</si>
  <si>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</si>
  <si>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</si>
  <si>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</si>
  <si>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</si>
  <si>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</si>
  <si>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</si>
  <si>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</si>
  <si>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</si>
  <si>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</si>
  <si>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</si>
  <si>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</si>
  <si>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</si>
  <si>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</si>
  <si>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</si>
  <si>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</si>
  <si>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</si>
  <si>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</si>
  <si>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</si>
  <si>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</si>
  <si>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</si>
  <si>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</si>
  <si>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</si>
  <si>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</si>
  <si>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</si>
  <si>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</si>
  <si>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</si>
  <si>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</si>
  <si>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</si>
  <si>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</si>
  <si>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</si>
  <si>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</si>
  <si>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</si>
  <si>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</si>
  <si>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</si>
  <si>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</si>
  <si>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</si>
  <si>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</si>
  <si>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</si>
  <si>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</si>
  <si>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</si>
  <si>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64 001</t>
  </si>
  <si>
    <t>Дополнительные доходы</t>
  </si>
  <si>
    <t>ИТОГО</t>
  </si>
  <si>
    <t>4. Текущий ремонт, в т.ч.</t>
  </si>
  <si>
    <t>Ед.изм.</t>
  </si>
  <si>
    <t>Объем</t>
  </si>
  <si>
    <t>25 080</t>
  </si>
  <si>
    <t>кровля</t>
  </si>
  <si>
    <t>м2</t>
  </si>
  <si>
    <t>10 520</t>
  </si>
  <si>
    <t>шт</t>
  </si>
  <si>
    <t>9 453</t>
  </si>
  <si>
    <t>тепловые узлы</t>
  </si>
  <si>
    <t>30 312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</si>
  <si>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</si>
  <si>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</si>
  <si>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</si>
  <si>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</si>
  <si>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</si>
  <si>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</si>
  <si>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</si>
  <si>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</si>
  <si>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</si>
  <si>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</si>
  <si>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</si>
  <si>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</si>
  <si>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</si>
  <si>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</si>
  <si>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</si>
  <si>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</si>
  <si>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</si>
  <si>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</si>
  <si>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</si>
  <si>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</si>
  <si>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</si>
  <si>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</si>
  <si>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</si>
  <si>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</si>
  <si>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</si>
  <si>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</si>
  <si>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</si>
  <si>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</si>
  <si>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4/23 от 28/04/14</t>
  </si>
  <si>
    <t>01/04/2014-30/04/2014</t>
  </si>
  <si>
    <t>суток</t>
  </si>
  <si>
    <t>100%</t>
  </si>
  <si>
    <t>ООО "Техком-Инвест"</t>
  </si>
  <si>
    <t>73-108</t>
  </si>
  <si>
    <t>Акт № 1-11 от 01/12/14</t>
  </si>
  <si>
    <t>01/11/2014-30/11/2014</t>
  </si>
  <si>
    <t>ООО "ЛифтСтрой"</t>
  </si>
  <si>
    <t>1-36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</si>
  <si>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</si>
  <si>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</si>
  <si>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</si>
  <si>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</si>
  <si>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</si>
  <si>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89 082</t>
  </si>
  <si>
    <t>6 801</t>
  </si>
  <si>
    <t>26 555</t>
  </si>
  <si>
    <t>10 248</t>
  </si>
  <si>
    <t>56 676</t>
  </si>
  <si>
    <t>7 725</t>
  </si>
  <si>
    <t>10 490</t>
  </si>
  <si>
    <t>18 207</t>
  </si>
  <si>
    <t>5 038</t>
  </si>
  <si>
    <t>7 766</t>
  </si>
  <si>
    <t>38 627</t>
  </si>
  <si>
    <t>132 063</t>
  </si>
  <si>
    <t>29 564</t>
  </si>
  <si>
    <t>5 525</t>
  </si>
  <si>
    <t>34 822</t>
  </si>
  <si>
    <t>5 991</t>
  </si>
  <si>
    <t>5 182</t>
  </si>
  <si>
    <t>24 739</t>
  </si>
  <si>
    <t>лестничные клетки</t>
  </si>
  <si>
    <t>светильники, 33 шт</t>
  </si>
  <si>
    <t>Установка песочницы и качелей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</si>
  <si>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</si>
  <si>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</si>
  <si>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</si>
  <si>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</si>
  <si>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в/подогреватели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</si>
  <si>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</si>
  <si>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</si>
  <si>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</si>
  <si>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</si>
  <si>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</si>
  <si>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18 000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</si>
  <si>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</si>
  <si>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</si>
  <si>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</si>
  <si>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11 915</t>
  </si>
  <si>
    <t>Ремонт ограждений и их покраска</t>
  </si>
  <si>
    <t>п.м.</t>
  </si>
  <si>
    <t>3 908</t>
  </si>
  <si>
    <t>Ремонт скамеек и их покраска</t>
  </si>
  <si>
    <t>Побелка бордюров, расположенных на дворовой части</t>
  </si>
  <si>
    <t>1 717</t>
  </si>
  <si>
    <t>Укос травы</t>
  </si>
  <si>
    <t>2 200</t>
  </si>
  <si>
    <t>14 080</t>
  </si>
  <si>
    <t>74 412</t>
  </si>
  <si>
    <t>ремонт входных дверей</t>
  </si>
  <si>
    <t>2.1.</t>
  </si>
  <si>
    <t>2.2.</t>
  </si>
  <si>
    <t>в т.ч. лестничные клетки</t>
  </si>
  <si>
    <t>подъезд</t>
  </si>
  <si>
    <t>Механизированная уборка</t>
  </si>
  <si>
    <t>24 320</t>
  </si>
  <si>
    <t xml:space="preserve">вывоз снега </t>
  </si>
</sst>
</file>

<file path=xl/styles.xml><?xml version="1.0" encoding="utf-8"?>
<styleSheet xmlns="http://schemas.openxmlformats.org/spreadsheetml/2006/main">
  <numFmts count="1"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5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5" xfId="0" applyFill="1" applyBorder="1" applyProtection="1"/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166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7" fillId="0" borderId="0" xfId="0" applyFont="1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showRuler="0" topLeftCell="A46" zoomScaleNormal="100" workbookViewId="0">
      <selection activeCell="H57" sqref="H57"/>
    </sheetView>
  </sheetViews>
  <sheetFormatPr defaultRowHeight="15"/>
  <cols>
    <col min="1" max="1" width="8" customWidth="1"/>
    <col min="2" max="2" width="47.5703125" customWidth="1"/>
    <col min="3" max="6" width="18.140625" customWidth="1"/>
    <col min="7" max="7" width="20" customWidth="1"/>
  </cols>
  <sheetData>
    <row r="1" spans="1:7" ht="150" customHeight="1">
      <c r="A1" s="32" t="s">
        <v>0</v>
      </c>
      <c r="B1" s="32"/>
      <c r="C1" s="32"/>
      <c r="D1" s="32"/>
      <c r="E1" s="32"/>
      <c r="F1" s="32"/>
      <c r="G1" s="1"/>
    </row>
    <row r="6" spans="1:7" ht="18.75">
      <c r="B6" s="4" t="s">
        <v>1</v>
      </c>
      <c r="C6" s="4">
        <v>1993</v>
      </c>
    </row>
    <row r="7" spans="1:7" ht="18.75">
      <c r="B7" s="4" t="s">
        <v>2</v>
      </c>
      <c r="C7" s="4">
        <v>5871.2</v>
      </c>
    </row>
    <row r="9" spans="1:7" ht="60" customHeight="1">
      <c r="A9" s="33" t="s">
        <v>3</v>
      </c>
      <c r="B9" s="33"/>
      <c r="C9" s="33"/>
      <c r="D9" s="33"/>
      <c r="E9" s="33"/>
      <c r="F9" s="33"/>
      <c r="G9" s="1"/>
    </row>
    <row r="11" spans="1:7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5">
        <f>C26</f>
        <v>323675.74170000001</v>
      </c>
      <c r="D13" s="5">
        <f>D26</f>
        <v>1594142.2079999999</v>
      </c>
      <c r="E13" s="5">
        <f>E26</f>
        <v>1533302.8415000001</v>
      </c>
      <c r="F13" s="5">
        <f>F26</f>
        <v>384515.45150000002</v>
      </c>
    </row>
    <row r="14" spans="1:7" ht="45">
      <c r="A14" s="2" t="s">
        <v>12</v>
      </c>
      <c r="B14" s="3" t="s">
        <v>13</v>
      </c>
      <c r="C14" s="5">
        <v>93900.987200000003</v>
      </c>
      <c r="D14" s="5">
        <v>473201.57</v>
      </c>
      <c r="E14" s="5">
        <v>454361.94</v>
      </c>
      <c r="F14" s="5">
        <v>112740.61719999999</v>
      </c>
    </row>
    <row r="15" spans="1:7">
      <c r="A15" s="2" t="s">
        <v>14</v>
      </c>
      <c r="B15" s="3" t="s">
        <v>15</v>
      </c>
      <c r="C15" s="5">
        <v>20533.268199999999</v>
      </c>
      <c r="D15" s="5">
        <v>87577.604000000007</v>
      </c>
      <c r="E15" s="5">
        <v>85297.462700000004</v>
      </c>
      <c r="F15" s="5">
        <v>22813.409500000002</v>
      </c>
    </row>
    <row r="16" spans="1:7">
      <c r="A16" s="2" t="s">
        <v>16</v>
      </c>
      <c r="B16" s="3" t="s">
        <v>17</v>
      </c>
      <c r="C16" s="5">
        <v>35079.1446</v>
      </c>
      <c r="D16" s="5">
        <v>148316.91</v>
      </c>
      <c r="E16" s="5">
        <v>144450.1937</v>
      </c>
      <c r="F16" s="5">
        <v>38945.8609</v>
      </c>
    </row>
    <row r="17" spans="1:7" ht="30">
      <c r="A17" s="2" t="s">
        <v>18</v>
      </c>
      <c r="B17" s="3" t="s">
        <v>19</v>
      </c>
      <c r="C17" s="5">
        <v>15410.199500000001</v>
      </c>
      <c r="D17" s="5">
        <v>74864.725999999995</v>
      </c>
      <c r="E17" s="5">
        <v>71580.699600000007</v>
      </c>
      <c r="F17" s="5">
        <v>18694.225900000001</v>
      </c>
    </row>
    <row r="18" spans="1:7" ht="30">
      <c r="A18" s="2" t="s">
        <v>20</v>
      </c>
      <c r="B18" s="3" t="s">
        <v>22</v>
      </c>
      <c r="C18" s="5">
        <v>8112.6103000000003</v>
      </c>
      <c r="D18" s="5">
        <v>67095.744999999995</v>
      </c>
      <c r="E18" s="5">
        <v>62048.335899999998</v>
      </c>
      <c r="F18" s="5">
        <v>13160.019399999999</v>
      </c>
    </row>
    <row r="19" spans="1:7">
      <c r="A19" s="2" t="s">
        <v>21</v>
      </c>
      <c r="B19" s="3" t="s">
        <v>23</v>
      </c>
      <c r="C19" s="5">
        <v>14765.7646</v>
      </c>
      <c r="D19" s="5">
        <v>95346.585000000006</v>
      </c>
      <c r="E19" s="5">
        <v>90985.248099999997</v>
      </c>
      <c r="F19" s="5">
        <v>19127.101500000001</v>
      </c>
    </row>
    <row r="20" spans="1:7">
      <c r="A20" s="2" t="s">
        <v>24</v>
      </c>
      <c r="B20" s="3" t="s">
        <v>25</v>
      </c>
      <c r="C20" s="5">
        <v>28023.437699999999</v>
      </c>
      <c r="D20" s="5">
        <v>120066.07</v>
      </c>
      <c r="E20" s="5">
        <v>116935.39629999999</v>
      </c>
      <c r="F20" s="5">
        <v>31154.111400000002</v>
      </c>
    </row>
    <row r="21" spans="1:7">
      <c r="A21" s="2" t="s">
        <v>26</v>
      </c>
      <c r="B21" s="3" t="s">
        <v>27</v>
      </c>
      <c r="C21" s="5">
        <v>86950.355100000001</v>
      </c>
      <c r="D21" s="5">
        <v>371498.54599999997</v>
      </c>
      <c r="E21" s="5">
        <v>361816.61099999998</v>
      </c>
      <c r="F21" s="5">
        <v>96632.290099999998</v>
      </c>
    </row>
    <row r="22" spans="1:7">
      <c r="A22" s="2" t="s">
        <v>28</v>
      </c>
      <c r="B22" s="3" t="s">
        <v>29</v>
      </c>
      <c r="C22" s="5">
        <v>34523.919500000004</v>
      </c>
      <c r="D22" s="5">
        <v>130660.13499999999</v>
      </c>
      <c r="E22" s="5">
        <f>126740.2</f>
        <v>126740.2</v>
      </c>
      <c r="F22" s="5">
        <f>29160.3978+9283.8</f>
        <v>38444.197799999994</v>
      </c>
    </row>
    <row r="23" spans="1:7">
      <c r="A23" s="2" t="s">
        <v>30</v>
      </c>
      <c r="B23" s="3" t="s">
        <v>31</v>
      </c>
      <c r="C23" s="5">
        <v>24800.109</v>
      </c>
      <c r="D23" s="5">
        <v>107353.192</v>
      </c>
      <c r="E23" s="5">
        <v>104512.1966</v>
      </c>
      <c r="F23" s="5">
        <v>27641.1044</v>
      </c>
    </row>
    <row r="24" spans="1:7" ht="30">
      <c r="A24" s="2" t="s">
        <v>32</v>
      </c>
      <c r="B24" s="3" t="s">
        <v>33</v>
      </c>
      <c r="C24" s="5">
        <v>55476.933199999999</v>
      </c>
      <c r="D24" s="5">
        <v>327798.30499999999</v>
      </c>
      <c r="E24" s="5">
        <v>316230.65950000001</v>
      </c>
      <c r="F24" s="5">
        <v>67044.578699999998</v>
      </c>
    </row>
    <row r="25" spans="1:7">
      <c r="A25" s="2" t="s">
        <v>34</v>
      </c>
      <c r="B25" s="3" t="s">
        <v>35</v>
      </c>
      <c r="C25" s="5">
        <v>0</v>
      </c>
      <c r="D25" s="5">
        <v>63564.39</v>
      </c>
      <c r="E25" s="5">
        <f>52705.8381</f>
        <v>52705.838100000001</v>
      </c>
      <c r="F25" s="5">
        <f>10858.5519</f>
        <v>10858.5519</v>
      </c>
    </row>
    <row r="26" spans="1:7">
      <c r="A26" s="3"/>
      <c r="B26" s="3" t="s">
        <v>36</v>
      </c>
      <c r="C26" s="5">
        <f>SUM(C15:C25)</f>
        <v>323675.74170000001</v>
      </c>
      <c r="D26" s="5">
        <f>SUM(D15:D25)</f>
        <v>1594142.2079999999</v>
      </c>
      <c r="E26" s="5">
        <f>SUM(E15:E25)</f>
        <v>1533302.8415000001</v>
      </c>
      <c r="F26" s="5">
        <f>SUM(F15:F25)</f>
        <v>384515.45150000002</v>
      </c>
    </row>
    <row r="27" spans="1:7">
      <c r="A27" s="3"/>
      <c r="B27" s="3" t="s">
        <v>37</v>
      </c>
      <c r="C27" s="6"/>
      <c r="D27" s="6"/>
      <c r="E27" s="5">
        <v>96.765915265195716</v>
      </c>
      <c r="F27" s="6"/>
    </row>
    <row r="30" spans="1:7" ht="60" customHeight="1">
      <c r="A30" s="33" t="s">
        <v>38</v>
      </c>
      <c r="B30" s="33"/>
      <c r="C30" s="33"/>
      <c r="D30" s="33"/>
      <c r="E30" s="33"/>
      <c r="F30" s="33"/>
      <c r="G30" s="1"/>
    </row>
    <row r="33" spans="1:7" ht="55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5">
        <v>325139.18819999998</v>
      </c>
      <c r="D35" s="5">
        <v>2138929.824</v>
      </c>
      <c r="E35" s="5">
        <v>1681452.3688000001</v>
      </c>
      <c r="F35" s="5">
        <v>595372.26340000005</v>
      </c>
    </row>
    <row r="36" spans="1:7">
      <c r="A36" s="2" t="s">
        <v>12</v>
      </c>
      <c r="B36" s="3" t="s">
        <v>40</v>
      </c>
      <c r="C36" s="5">
        <v>3474.9286999999999</v>
      </c>
      <c r="D36" s="5">
        <v>19521.447899999999</v>
      </c>
      <c r="E36" s="5">
        <v>18411.755799999999</v>
      </c>
      <c r="F36" s="5">
        <v>4584.6207999999997</v>
      </c>
    </row>
    <row r="37" spans="1:7">
      <c r="A37" s="2" t="s">
        <v>24</v>
      </c>
      <c r="B37" s="3" t="s">
        <v>41</v>
      </c>
      <c r="C37" s="5">
        <v>0</v>
      </c>
      <c r="D37" s="5">
        <v>208246.0704</v>
      </c>
      <c r="E37" s="5">
        <v>123476.618</v>
      </c>
      <c r="F37" s="5">
        <v>84769.452399999995</v>
      </c>
    </row>
    <row r="38" spans="1:7">
      <c r="A38" s="2" t="s">
        <v>26</v>
      </c>
      <c r="B38" s="3" t="s">
        <v>42</v>
      </c>
      <c r="C38" s="5">
        <v>321664.25949999999</v>
      </c>
      <c r="D38" s="5">
        <v>1911162.3056999999</v>
      </c>
      <c r="E38" s="5">
        <v>1539563.9950000001</v>
      </c>
      <c r="F38" s="5">
        <v>506018.19020000001</v>
      </c>
    </row>
    <row r="39" spans="1:7">
      <c r="C39" s="7"/>
      <c r="D39" s="7"/>
      <c r="E39" s="7"/>
      <c r="F39" s="7"/>
    </row>
    <row r="40" spans="1:7">
      <c r="A40" s="3"/>
      <c r="B40" s="3" t="s">
        <v>36</v>
      </c>
      <c r="C40" s="5">
        <v>325139.18819999998</v>
      </c>
      <c r="D40" s="5">
        <v>2138929.824</v>
      </c>
      <c r="E40" s="5">
        <v>1681452.3687999998</v>
      </c>
      <c r="F40" s="5">
        <v>595372.26340000005</v>
      </c>
    </row>
    <row r="41" spans="1:7">
      <c r="A41" s="3"/>
      <c r="B41" s="3" t="s">
        <v>37</v>
      </c>
      <c r="C41" s="6"/>
      <c r="D41" s="6"/>
      <c r="E41" s="5">
        <v>78.611852989899674</v>
      </c>
      <c r="F41" s="6"/>
    </row>
    <row r="42" spans="1:7">
      <c r="A42" s="8"/>
      <c r="B42" s="8"/>
      <c r="C42" s="9"/>
      <c r="D42" s="9"/>
      <c r="E42" s="10"/>
      <c r="F42" s="9"/>
    </row>
    <row r="43" spans="1:7">
      <c r="A43" s="8"/>
      <c r="B43" s="8"/>
      <c r="C43" s="9"/>
      <c r="D43" s="9"/>
      <c r="E43" s="10"/>
      <c r="F43" s="9"/>
    </row>
    <row r="44" spans="1:7">
      <c r="A44" s="8"/>
      <c r="B44" s="8"/>
      <c r="C44" s="9"/>
      <c r="D44" s="9"/>
      <c r="E44" s="10"/>
      <c r="F44" s="9"/>
    </row>
    <row r="45" spans="1:7">
      <c r="A45" s="8"/>
      <c r="B45" s="8"/>
      <c r="C45" s="9"/>
      <c r="D45" s="9"/>
      <c r="E45" s="10"/>
      <c r="F45" s="9"/>
    </row>
    <row r="46" spans="1:7">
      <c r="A46" s="8"/>
      <c r="B46" s="8"/>
      <c r="C46" s="9"/>
      <c r="D46" s="9"/>
      <c r="E46" s="10"/>
      <c r="F46" s="9"/>
    </row>
    <row r="48" spans="1:7" ht="60" customHeight="1">
      <c r="A48" s="33" t="s">
        <v>43</v>
      </c>
      <c r="B48" s="33"/>
      <c r="C48" s="33"/>
      <c r="D48" s="33"/>
      <c r="E48" s="33"/>
      <c r="F48" s="33"/>
      <c r="G48" s="1"/>
    </row>
    <row r="50" spans="1:7" ht="39.950000000000003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18" t="s">
        <v>49</v>
      </c>
    </row>
    <row r="51" spans="1:7">
      <c r="A51" s="2">
        <v>1</v>
      </c>
      <c r="B51" s="2">
        <v>2</v>
      </c>
      <c r="C51" s="2">
        <v>3</v>
      </c>
      <c r="D51" s="2">
        <v>4</v>
      </c>
      <c r="E51" s="17">
        <v>5</v>
      </c>
      <c r="F51" s="20">
        <v>6</v>
      </c>
    </row>
    <row r="52" spans="1:7" s="27" customFormat="1">
      <c r="A52" s="22">
        <v>1</v>
      </c>
      <c r="B52" s="22" t="s">
        <v>50</v>
      </c>
      <c r="C52" s="22" t="s">
        <v>51</v>
      </c>
      <c r="D52" s="23">
        <f>E19</f>
        <v>90985.248099999997</v>
      </c>
      <c r="E52" s="24">
        <f>E65-E54-E55</f>
        <v>346211</v>
      </c>
      <c r="F52" s="25">
        <f>C52+D52-E52</f>
        <v>-191224.7519</v>
      </c>
      <c r="G52" s="26"/>
    </row>
    <row r="53" spans="1:7" s="27" customFormat="1">
      <c r="A53" s="22">
        <v>2</v>
      </c>
      <c r="B53" s="22" t="s">
        <v>52</v>
      </c>
      <c r="C53" s="22">
        <v>13956</v>
      </c>
      <c r="D53" s="22">
        <v>4881</v>
      </c>
      <c r="E53" s="28">
        <f>E54+E55</f>
        <v>30550</v>
      </c>
      <c r="F53" s="29">
        <f>C53+D53-E53</f>
        <v>-11713</v>
      </c>
    </row>
    <row r="54" spans="1:7">
      <c r="A54" s="2" t="s">
        <v>155</v>
      </c>
      <c r="B54" s="30" t="s">
        <v>157</v>
      </c>
      <c r="C54" s="2"/>
      <c r="D54" s="2"/>
      <c r="E54" s="17">
        <v>18838</v>
      </c>
      <c r="F54" s="21"/>
    </row>
    <row r="55" spans="1:7">
      <c r="A55" s="2" t="s">
        <v>156</v>
      </c>
      <c r="B55" s="2" t="s">
        <v>128</v>
      </c>
      <c r="C55" s="2"/>
      <c r="D55" s="2"/>
      <c r="E55" s="2">
        <v>11712</v>
      </c>
      <c r="F55" s="19"/>
    </row>
    <row r="56" spans="1:7" s="27" customFormat="1">
      <c r="A56" s="22"/>
      <c r="B56" s="22" t="s">
        <v>53</v>
      </c>
      <c r="C56" s="22" t="str">
        <f>C52</f>
        <v>64 001</v>
      </c>
      <c r="D56" s="23">
        <f>D52</f>
        <v>90985.248099999997</v>
      </c>
      <c r="E56" s="22">
        <f>E52+E53</f>
        <v>376761</v>
      </c>
      <c r="F56" s="23">
        <f>F52+F53</f>
        <v>-202937.7519</v>
      </c>
    </row>
    <row r="58" spans="1:7" ht="60" customHeight="1">
      <c r="A58" s="33" t="s">
        <v>54</v>
      </c>
      <c r="B58" s="34"/>
      <c r="C58" s="34"/>
      <c r="D58" s="34"/>
      <c r="E58" s="34"/>
      <c r="F58" s="34"/>
    </row>
    <row r="60" spans="1:7" ht="39.950000000000003" customHeight="1">
      <c r="A60" s="2" t="s">
        <v>44</v>
      </c>
      <c r="B60" s="2" t="s">
        <v>45</v>
      </c>
      <c r="C60" s="2" t="s">
        <v>55</v>
      </c>
      <c r="D60" s="2" t="s">
        <v>56</v>
      </c>
      <c r="E60" s="2" t="s">
        <v>48</v>
      </c>
    </row>
    <row r="61" spans="1:7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7">
      <c r="A62" s="2">
        <v>1</v>
      </c>
      <c r="B62" s="11" t="s">
        <v>126</v>
      </c>
      <c r="C62" s="30" t="s">
        <v>158</v>
      </c>
      <c r="D62" s="5">
        <v>3</v>
      </c>
      <c r="E62" s="2">
        <v>339969</v>
      </c>
    </row>
    <row r="63" spans="1:7">
      <c r="A63" s="2">
        <v>2</v>
      </c>
      <c r="B63" s="11" t="s">
        <v>127</v>
      </c>
      <c r="C63" s="12" t="s">
        <v>61</v>
      </c>
      <c r="D63" s="5">
        <v>33</v>
      </c>
      <c r="E63" s="2" t="s">
        <v>57</v>
      </c>
    </row>
    <row r="64" spans="1:7">
      <c r="A64" s="2">
        <v>3</v>
      </c>
      <c r="B64" s="36" t="s">
        <v>128</v>
      </c>
      <c r="C64" s="30" t="s">
        <v>61</v>
      </c>
      <c r="D64" s="5">
        <v>2</v>
      </c>
      <c r="E64" s="2">
        <v>11712</v>
      </c>
    </row>
    <row r="65" spans="1:6" s="27" customFormat="1">
      <c r="A65" s="22"/>
      <c r="B65" s="22" t="s">
        <v>53</v>
      </c>
      <c r="C65" s="22"/>
      <c r="D65" s="22"/>
      <c r="E65" s="22">
        <f>E62+E63+E64</f>
        <v>376761</v>
      </c>
    </row>
    <row r="67" spans="1:6" ht="60" customHeight="1">
      <c r="A67" s="35" t="s">
        <v>129</v>
      </c>
      <c r="B67" s="34"/>
      <c r="C67" s="34"/>
      <c r="D67" s="34"/>
      <c r="E67" s="34"/>
      <c r="F67" s="34"/>
    </row>
    <row r="69" spans="1:6" ht="39.950000000000003" customHeight="1">
      <c r="A69" s="2" t="s">
        <v>44</v>
      </c>
      <c r="B69" s="2" t="s">
        <v>45</v>
      </c>
      <c r="C69" s="2" t="s">
        <v>55</v>
      </c>
      <c r="D69" s="2" t="s">
        <v>56</v>
      </c>
      <c r="E69" s="2" t="s">
        <v>48</v>
      </c>
    </row>
    <row r="70" spans="1:6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6">
      <c r="A71" s="2">
        <v>1</v>
      </c>
      <c r="B71" s="3" t="s">
        <v>58</v>
      </c>
      <c r="C71" s="2" t="s">
        <v>59</v>
      </c>
      <c r="D71" s="2">
        <v>20</v>
      </c>
      <c r="E71" s="2" t="s">
        <v>60</v>
      </c>
    </row>
    <row r="72" spans="1:6">
      <c r="A72" s="2">
        <v>2</v>
      </c>
      <c r="B72" s="11" t="s">
        <v>133</v>
      </c>
      <c r="C72" s="2" t="s">
        <v>61</v>
      </c>
      <c r="D72" s="2">
        <v>1</v>
      </c>
      <c r="E72" s="2" t="s">
        <v>62</v>
      </c>
    </row>
    <row r="73" spans="1:6">
      <c r="A73" s="2">
        <v>3</v>
      </c>
      <c r="B73" s="3" t="s">
        <v>63</v>
      </c>
      <c r="C73" s="2" t="s">
        <v>61</v>
      </c>
      <c r="D73" s="2">
        <v>3</v>
      </c>
      <c r="E73" s="2" t="s">
        <v>64</v>
      </c>
    </row>
    <row r="74" spans="1:6">
      <c r="A74" s="2">
        <v>4</v>
      </c>
      <c r="B74" s="3" t="s">
        <v>154</v>
      </c>
      <c r="C74" s="2" t="s">
        <v>61</v>
      </c>
      <c r="D74" s="2">
        <v>3</v>
      </c>
      <c r="E74" s="2">
        <f>D74*1596</f>
        <v>4788</v>
      </c>
    </row>
    <row r="75" spans="1:6">
      <c r="A75" s="2"/>
      <c r="B75" s="2" t="s">
        <v>53</v>
      </c>
      <c r="C75" s="2"/>
      <c r="D75" s="2"/>
      <c r="E75" s="2">
        <f>E71+E72+E73+E74</f>
        <v>55073</v>
      </c>
    </row>
    <row r="76" spans="1:6" ht="21">
      <c r="A76" s="14" t="s">
        <v>131</v>
      </c>
      <c r="B76" s="15" t="s">
        <v>132</v>
      </c>
      <c r="C76" s="13"/>
      <c r="D76" s="13"/>
      <c r="E76" s="13"/>
    </row>
    <row r="78" spans="1:6" ht="60" customHeight="1">
      <c r="A78" s="35" t="s">
        <v>130</v>
      </c>
      <c r="B78" s="34"/>
      <c r="C78" s="34"/>
      <c r="D78" s="34"/>
      <c r="E78" s="34"/>
      <c r="F78" s="34"/>
    </row>
    <row r="80" spans="1:6" ht="39.950000000000003" customHeight="1">
      <c r="A80" s="2" t="s">
        <v>44</v>
      </c>
      <c r="B80" s="2" t="s">
        <v>45</v>
      </c>
      <c r="C80" s="2" t="s">
        <v>55</v>
      </c>
      <c r="D80" s="2" t="s">
        <v>56</v>
      </c>
      <c r="E80" s="2" t="s">
        <v>48</v>
      </c>
    </row>
    <row r="81" spans="1: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>
      <c r="A82" s="2"/>
      <c r="B82" s="31" t="s">
        <v>161</v>
      </c>
      <c r="C82" s="2"/>
      <c r="D82" s="2"/>
      <c r="E82" s="2"/>
    </row>
    <row r="83" spans="1:5">
      <c r="A83" s="2">
        <v>1</v>
      </c>
      <c r="B83" s="3" t="s">
        <v>159</v>
      </c>
      <c r="C83" s="2" t="s">
        <v>138</v>
      </c>
      <c r="D83" s="2">
        <v>6</v>
      </c>
      <c r="E83" s="2" t="s">
        <v>139</v>
      </c>
    </row>
    <row r="84" spans="1:5">
      <c r="A84" s="2">
        <v>2</v>
      </c>
      <c r="B84" s="3" t="s">
        <v>140</v>
      </c>
      <c r="C84" s="2" t="s">
        <v>141</v>
      </c>
      <c r="D84" s="2">
        <v>128</v>
      </c>
      <c r="E84" s="2" t="s">
        <v>160</v>
      </c>
    </row>
    <row r="85" spans="1:5">
      <c r="A85" s="2"/>
      <c r="B85" s="3"/>
      <c r="C85" s="2"/>
      <c r="D85" s="2"/>
      <c r="E85" s="2"/>
    </row>
    <row r="86" spans="1:5" ht="45">
      <c r="A86" s="2">
        <v>1</v>
      </c>
      <c r="B86" s="3" t="s">
        <v>142</v>
      </c>
      <c r="C86" s="2" t="s">
        <v>61</v>
      </c>
      <c r="D86" s="2"/>
      <c r="E86" s="2" t="s">
        <v>143</v>
      </c>
    </row>
    <row r="87" spans="1:5">
      <c r="A87" s="2">
        <v>2</v>
      </c>
      <c r="B87" s="3" t="s">
        <v>144</v>
      </c>
      <c r="C87" s="2" t="s">
        <v>145</v>
      </c>
      <c r="D87" s="2">
        <v>72</v>
      </c>
      <c r="E87" s="2" t="s">
        <v>146</v>
      </c>
    </row>
    <row r="88" spans="1:5">
      <c r="A88" s="2">
        <v>3</v>
      </c>
      <c r="B88" s="3" t="s">
        <v>147</v>
      </c>
      <c r="C88" s="2" t="s">
        <v>61</v>
      </c>
      <c r="D88" s="2">
        <v>1</v>
      </c>
      <c r="E88" s="2">
        <v>472</v>
      </c>
    </row>
    <row r="89" spans="1:5" ht="30">
      <c r="A89" s="2">
        <v>4</v>
      </c>
      <c r="B89" s="3" t="s">
        <v>148</v>
      </c>
      <c r="C89" s="2" t="s">
        <v>145</v>
      </c>
      <c r="D89" s="2">
        <v>315</v>
      </c>
      <c r="E89" s="2" t="s">
        <v>149</v>
      </c>
    </row>
    <row r="90" spans="1:5">
      <c r="A90" s="2">
        <v>5</v>
      </c>
      <c r="B90" s="3" t="s">
        <v>150</v>
      </c>
      <c r="C90" s="2" t="s">
        <v>59</v>
      </c>
      <c r="D90" s="2" t="s">
        <v>151</v>
      </c>
      <c r="E90" s="2" t="s">
        <v>152</v>
      </c>
    </row>
    <row r="91" spans="1:5">
      <c r="A91" s="2"/>
      <c r="B91" s="2" t="s">
        <v>53</v>
      </c>
      <c r="C91" s="2"/>
      <c r="D91" s="2"/>
      <c r="E91" s="2" t="s">
        <v>153</v>
      </c>
    </row>
    <row r="92" spans="1:5" ht="21">
      <c r="A92" s="14" t="s">
        <v>131</v>
      </c>
      <c r="B92" s="15" t="s">
        <v>132</v>
      </c>
    </row>
    <row r="100" spans="1:7" ht="60" customHeight="1">
      <c r="A100" s="33" t="s">
        <v>65</v>
      </c>
      <c r="B100" s="33"/>
      <c r="C100" s="33"/>
      <c r="D100" s="33"/>
      <c r="E100" s="33"/>
      <c r="F100" s="33"/>
      <c r="G100" s="1"/>
    </row>
    <row r="102" spans="1:7" ht="39.950000000000003" customHeight="1">
      <c r="A102" s="2" t="s">
        <v>4</v>
      </c>
      <c r="B102" s="2" t="s">
        <v>66</v>
      </c>
      <c r="C102" s="2" t="s">
        <v>67</v>
      </c>
    </row>
    <row r="103" spans="1:7">
      <c r="A103" s="2">
        <v>1</v>
      </c>
      <c r="B103" s="2">
        <v>2</v>
      </c>
      <c r="C103" s="2">
        <v>3</v>
      </c>
    </row>
    <row r="104" spans="1:7" ht="30">
      <c r="A104" s="2">
        <v>1</v>
      </c>
      <c r="B104" s="3" t="s">
        <v>68</v>
      </c>
      <c r="C104" s="2">
        <v>120</v>
      </c>
    </row>
    <row r="105" spans="1:7">
      <c r="A105" s="2" t="s">
        <v>69</v>
      </c>
      <c r="B105" s="3" t="s">
        <v>70</v>
      </c>
      <c r="C105" s="2">
        <v>7</v>
      </c>
    </row>
    <row r="106" spans="1:7">
      <c r="A106" s="2" t="s">
        <v>71</v>
      </c>
      <c r="B106" s="3" t="s">
        <v>72</v>
      </c>
      <c r="C106" s="2">
        <v>113</v>
      </c>
    </row>
    <row r="107" spans="1:7">
      <c r="A107" s="2">
        <v>2</v>
      </c>
      <c r="B107" s="3" t="s">
        <v>73</v>
      </c>
      <c r="C107" s="2">
        <v>15</v>
      </c>
    </row>
    <row r="108" spans="1:7">
      <c r="A108" s="2">
        <v>3</v>
      </c>
      <c r="B108" s="3" t="s">
        <v>74</v>
      </c>
      <c r="C108" s="2">
        <v>0</v>
      </c>
    </row>
    <row r="111" spans="1:7" ht="60" customHeight="1">
      <c r="A111" s="33" t="s">
        <v>75</v>
      </c>
      <c r="B111" s="34"/>
      <c r="C111" s="34"/>
      <c r="D111" s="34"/>
    </row>
    <row r="113" spans="1:6" ht="74.25" customHeight="1">
      <c r="A113" s="2" t="s">
        <v>44</v>
      </c>
      <c r="B113" s="2" t="s">
        <v>76</v>
      </c>
      <c r="C113" s="2" t="s">
        <v>77</v>
      </c>
      <c r="D113" s="2" t="s">
        <v>78</v>
      </c>
    </row>
    <row r="114" spans="1:6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33" t="s">
        <v>79</v>
      </c>
      <c r="B116" s="34"/>
      <c r="C116" s="34"/>
      <c r="D116" s="34"/>
      <c r="E116" s="34"/>
      <c r="F116" s="34"/>
    </row>
    <row r="118" spans="1:6" ht="39.950000000000003" customHeight="1">
      <c r="A118" s="2" t="s">
        <v>44</v>
      </c>
      <c r="B118" s="2" t="s">
        <v>45</v>
      </c>
      <c r="C118" s="2" t="s">
        <v>55</v>
      </c>
      <c r="D118" s="2" t="s">
        <v>56</v>
      </c>
      <c r="E118" s="2" t="s">
        <v>48</v>
      </c>
    </row>
    <row r="119" spans="1:6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33" t="s">
        <v>80</v>
      </c>
      <c r="B124" s="34"/>
      <c r="C124" s="34"/>
      <c r="D124" s="34"/>
      <c r="E124" s="34"/>
      <c r="F124" s="34"/>
    </row>
    <row r="126" spans="1:6" ht="39.950000000000003" customHeight="1">
      <c r="A126" s="2" t="s">
        <v>44</v>
      </c>
      <c r="B126" s="2" t="s">
        <v>45</v>
      </c>
      <c r="C126" s="2" t="s">
        <v>55</v>
      </c>
      <c r="D126" s="2" t="s">
        <v>56</v>
      </c>
      <c r="E126" s="2" t="s">
        <v>48</v>
      </c>
    </row>
    <row r="127" spans="1:6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1:D111"/>
    <mergeCell ref="A116:F116"/>
    <mergeCell ref="A124:F124"/>
    <mergeCell ref="A1:F1"/>
    <mergeCell ref="A9:F9"/>
    <mergeCell ref="A30:F30"/>
    <mergeCell ref="A48:F48"/>
    <mergeCell ref="A100:F100"/>
    <mergeCell ref="A58:F58"/>
    <mergeCell ref="A67:F67"/>
    <mergeCell ref="A78:F78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showRuler="0" zoomScaleNormal="100" workbookViewId="0">
      <selection activeCell="F7" sqref="F7:F9"/>
    </sheetView>
  </sheetViews>
  <sheetFormatPr defaultRowHeight="15"/>
  <cols>
    <col min="1" max="1" width="5" customWidth="1"/>
    <col min="2" max="2" width="13.42578125" customWidth="1"/>
    <col min="3" max="3" width="16.140625" customWidth="1"/>
    <col min="4" max="4" width="12.85546875" customWidth="1"/>
    <col min="5" max="5" width="12.28515625" customWidth="1"/>
    <col min="6" max="6" width="13.85546875" customWidth="1"/>
    <col min="7" max="7" width="11.7109375" customWidth="1"/>
    <col min="8" max="8" width="9" customWidth="1"/>
    <col min="9" max="9" width="17.140625" customWidth="1"/>
    <col min="10" max="10" width="15" customWidth="1"/>
  </cols>
  <sheetData>
    <row r="3" spans="1:10" ht="60" customHeigh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</row>
    <row r="5" spans="1:10" ht="90">
      <c r="A5" s="2" t="s">
        <v>82</v>
      </c>
      <c r="B5" s="2" t="s">
        <v>83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91</v>
      </c>
      <c r="C7" s="2" t="s">
        <v>92</v>
      </c>
      <c r="D7" s="2" t="s">
        <v>93</v>
      </c>
      <c r="E7" s="2" t="s">
        <v>94</v>
      </c>
      <c r="F7" s="5">
        <v>1</v>
      </c>
      <c r="G7" s="2" t="s">
        <v>95</v>
      </c>
      <c r="H7" s="2" t="s">
        <v>96</v>
      </c>
      <c r="I7" s="2" t="s">
        <v>97</v>
      </c>
    </row>
    <row r="8" spans="1:10" ht="30">
      <c r="A8" s="2">
        <v>2</v>
      </c>
      <c r="B8" s="2" t="s">
        <v>98</v>
      </c>
      <c r="C8" s="2" t="s">
        <v>92</v>
      </c>
      <c r="D8" s="2" t="s">
        <v>99</v>
      </c>
      <c r="E8" s="2" t="s">
        <v>100</v>
      </c>
      <c r="F8" s="5">
        <v>1</v>
      </c>
      <c r="G8" s="2" t="s">
        <v>95</v>
      </c>
      <c r="H8" s="2" t="s">
        <v>96</v>
      </c>
      <c r="I8" s="2" t="s">
        <v>101</v>
      </c>
    </row>
    <row r="9" spans="1:10" ht="30">
      <c r="A9" s="2">
        <v>3</v>
      </c>
      <c r="B9" s="2" t="s">
        <v>102</v>
      </c>
      <c r="C9" s="2" t="s">
        <v>92</v>
      </c>
      <c r="D9" s="2" t="s">
        <v>103</v>
      </c>
      <c r="E9" s="2" t="s">
        <v>104</v>
      </c>
      <c r="F9" s="5">
        <v>1</v>
      </c>
      <c r="G9" s="2" t="s">
        <v>95</v>
      </c>
      <c r="H9" s="2" t="s">
        <v>96</v>
      </c>
      <c r="I9" s="2" t="s">
        <v>101</v>
      </c>
    </row>
    <row r="13" spans="1:10" ht="60" customHeight="1">
      <c r="A13" s="33" t="s">
        <v>105</v>
      </c>
      <c r="B13" s="34"/>
      <c r="C13" s="34"/>
      <c r="D13" s="34"/>
      <c r="E13" s="34"/>
    </row>
    <row r="15" spans="1:10" ht="39.950000000000003" customHeight="1">
      <c r="A15" s="2" t="s">
        <v>82</v>
      </c>
      <c r="B15" s="2" t="s">
        <v>106</v>
      </c>
      <c r="C15" s="2" t="s">
        <v>107</v>
      </c>
    </row>
    <row r="16" spans="1:10">
      <c r="A16" s="2">
        <v>1</v>
      </c>
      <c r="B16" s="2">
        <v>2</v>
      </c>
      <c r="C16" s="2">
        <v>3</v>
      </c>
    </row>
    <row r="17" spans="1:3">
      <c r="A17" s="2">
        <v>1</v>
      </c>
      <c r="B17" s="2">
        <v>8</v>
      </c>
      <c r="C17" s="2" t="s">
        <v>108</v>
      </c>
    </row>
    <row r="18" spans="1:3">
      <c r="A18" s="2">
        <v>2</v>
      </c>
      <c r="B18" s="2">
        <v>19</v>
      </c>
      <c r="C18" s="2" t="s">
        <v>109</v>
      </c>
    </row>
    <row r="19" spans="1:3">
      <c r="A19" s="2">
        <v>3</v>
      </c>
      <c r="B19" s="2">
        <v>40</v>
      </c>
      <c r="C19" s="2" t="s">
        <v>110</v>
      </c>
    </row>
    <row r="20" spans="1:3">
      <c r="A20" s="2">
        <v>4</v>
      </c>
      <c r="B20" s="2">
        <v>41</v>
      </c>
      <c r="C20" s="2" t="s">
        <v>111</v>
      </c>
    </row>
    <row r="21" spans="1:3">
      <c r="A21" s="2">
        <v>5</v>
      </c>
      <c r="B21" s="2">
        <v>43</v>
      </c>
      <c r="C21" s="2" t="s">
        <v>112</v>
      </c>
    </row>
    <row r="22" spans="1:3">
      <c r="A22" s="2">
        <v>6</v>
      </c>
      <c r="B22" s="2">
        <v>47</v>
      </c>
      <c r="C22" s="2" t="s">
        <v>113</v>
      </c>
    </row>
    <row r="23" spans="1:3">
      <c r="A23" s="2">
        <v>7</v>
      </c>
      <c r="B23" s="2">
        <v>50</v>
      </c>
      <c r="C23" s="2" t="s">
        <v>114</v>
      </c>
    </row>
    <row r="24" spans="1:3">
      <c r="A24" s="2">
        <v>8</v>
      </c>
      <c r="B24" s="2">
        <v>53</v>
      </c>
      <c r="C24" s="2" t="s">
        <v>115</v>
      </c>
    </row>
    <row r="25" spans="1:3">
      <c r="A25" s="2">
        <v>9</v>
      </c>
      <c r="B25" s="2">
        <v>56</v>
      </c>
      <c r="C25" s="2" t="s">
        <v>116</v>
      </c>
    </row>
    <row r="26" spans="1:3">
      <c r="A26" s="2">
        <v>10</v>
      </c>
      <c r="B26" s="2">
        <v>59</v>
      </c>
      <c r="C26" s="2" t="s">
        <v>117</v>
      </c>
    </row>
    <row r="27" spans="1:3">
      <c r="A27" s="2">
        <v>11</v>
      </c>
      <c r="B27" s="2">
        <v>62</v>
      </c>
      <c r="C27" s="2" t="s">
        <v>118</v>
      </c>
    </row>
    <row r="28" spans="1:3">
      <c r="A28" s="2">
        <v>12</v>
      </c>
      <c r="B28" s="2">
        <v>75</v>
      </c>
      <c r="C28" s="2" t="s">
        <v>119</v>
      </c>
    </row>
    <row r="29" spans="1:3">
      <c r="A29" s="2">
        <v>13</v>
      </c>
      <c r="B29" s="2">
        <v>87</v>
      </c>
      <c r="C29" s="2" t="s">
        <v>120</v>
      </c>
    </row>
    <row r="30" spans="1:3">
      <c r="A30" s="2">
        <v>14</v>
      </c>
      <c r="B30" s="2">
        <v>89</v>
      </c>
      <c r="C30" s="2" t="s">
        <v>121</v>
      </c>
    </row>
    <row r="31" spans="1:3">
      <c r="A31" s="2">
        <v>15</v>
      </c>
      <c r="B31" s="2">
        <v>96</v>
      </c>
      <c r="C31" s="2" t="s">
        <v>122</v>
      </c>
    </row>
    <row r="32" spans="1:3">
      <c r="A32" s="2">
        <v>16</v>
      </c>
      <c r="B32" s="2">
        <v>97</v>
      </c>
      <c r="C32" s="2" t="s">
        <v>123</v>
      </c>
    </row>
    <row r="33" spans="1:5">
      <c r="A33" s="2">
        <v>17</v>
      </c>
      <c r="B33" s="2">
        <v>100</v>
      </c>
      <c r="C33" s="2" t="s">
        <v>124</v>
      </c>
    </row>
    <row r="34" spans="1:5">
      <c r="A34" s="2">
        <v>18</v>
      </c>
      <c r="B34" s="2">
        <v>102</v>
      </c>
      <c r="C34" s="2" t="s">
        <v>125</v>
      </c>
    </row>
    <row r="36" spans="1:5">
      <c r="A36" s="16" t="s">
        <v>134</v>
      </c>
      <c r="E36" s="16" t="s">
        <v>135</v>
      </c>
    </row>
    <row r="38" spans="1:5">
      <c r="A38" s="16" t="s">
        <v>136</v>
      </c>
      <c r="E38" s="16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3:E1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2015-05-28T11:06:04Z</cp:lastPrinted>
  <dcterms:created xsi:type="dcterms:W3CDTF">2015-03-19T13:50:40Z</dcterms:created>
  <dcterms:modified xsi:type="dcterms:W3CDTF">2015-05-28T11:07:04Z</dcterms:modified>
</cp:coreProperties>
</file>