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7" s="1"/>
  <c r="C18" l="1"/>
  <c r="C11"/>
  <c r="C8"/>
  <c r="C7" s="1"/>
  <c r="C13"/>
  <c r="C9"/>
  <c r="C12"/>
  <c r="C14"/>
  <c r="C16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<sst xmlns="http://schemas.openxmlformats.org/spreadsheetml/2006/main" count="30" uniqueCount="30">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</sst>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4">
          <cell r="O34">
            <v>12264.01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K13" sqref="K13"/>
    </sheetView>
  </sheetViews>
  <sheetFormatPr defaultRowHeight="15.75"/>
  <cols>
    <col min="1" max="1" width="5.42578125" style="10" customWidth="1"/>
    <col min="2" max="2" width="66.85546875" style="8" customWidth="1"/>
    <col min="3" max="3" width="11.5703125" style="8" customWidth="1"/>
    <col min="4" max="4" width="13" style="8" customWidth="1"/>
    <col min="5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2">
        <f>C8+C9+C10+C11+C12</f>
        <v>618474.02430000005</v>
      </c>
    </row>
    <row r="8" spans="1:3" ht="15.75" customHeight="1">
      <c r="A8" s="7" t="s">
        <v>3</v>
      </c>
      <c r="B8" s="24" t="s">
        <v>4</v>
      </c>
      <c r="C8" s="26">
        <f>1.27*3*C20+1.12*9*C20</f>
        <v>170347.09890000004</v>
      </c>
    </row>
    <row r="9" spans="1:3" ht="15.75" customHeight="1">
      <c r="A9" s="7" t="s">
        <v>5</v>
      </c>
      <c r="B9" s="24" t="s">
        <v>6</v>
      </c>
      <c r="C9" s="26">
        <f>2.03*3*C20+1.8*9*C20</f>
        <v>273364.78289999999</v>
      </c>
    </row>
    <row r="10" spans="1:3" s="15" customFormat="1" ht="15.75" hidden="1" customHeight="1">
      <c r="A10" s="11"/>
      <c r="B10" s="18"/>
      <c r="C10" s="17"/>
    </row>
    <row r="11" spans="1:3" ht="15.75" customHeight="1">
      <c r="A11" s="7" t="s">
        <v>12</v>
      </c>
      <c r="B11" s="35" t="s">
        <v>14</v>
      </c>
      <c r="C11" s="34">
        <f>0.27*3*C20+0.26*9*C20</f>
        <v>38631.631500000003</v>
      </c>
    </row>
    <row r="12" spans="1:3" s="9" customFormat="1" ht="18" customHeight="1">
      <c r="A12" s="7" t="s">
        <v>13</v>
      </c>
      <c r="B12" s="24" t="s">
        <v>21</v>
      </c>
      <c r="C12" s="26">
        <f>1*3*C20+0.9*9*C20</f>
        <v>136130.511</v>
      </c>
    </row>
    <row r="13" spans="1:3">
      <c r="A13" s="5">
        <v>2</v>
      </c>
      <c r="B13" s="23" t="s">
        <v>7</v>
      </c>
      <c r="C13" s="12">
        <f>2.46*3*C20+2.19*9*C20</f>
        <v>332232.03090000001</v>
      </c>
    </row>
    <row r="14" spans="1:3">
      <c r="A14" s="5">
        <v>3</v>
      </c>
      <c r="B14" s="23" t="s">
        <v>8</v>
      </c>
      <c r="C14" s="12">
        <f>4.75*3*C20+4.21*9*C20</f>
        <v>639445.48140000005</v>
      </c>
    </row>
    <row r="15" spans="1:3" s="14" customFormat="1">
      <c r="A15" s="5">
        <v>4</v>
      </c>
      <c r="B15" s="19" t="s">
        <v>17</v>
      </c>
      <c r="C15" s="13"/>
    </row>
    <row r="16" spans="1:3">
      <c r="A16" s="5">
        <v>5</v>
      </c>
      <c r="B16" s="20" t="s">
        <v>9</v>
      </c>
      <c r="C16" s="21">
        <f>1.41*12*C20</f>
        <v>207507.04919999998</v>
      </c>
    </row>
    <row r="17" spans="1:4">
      <c r="A17" s="5">
        <v>6</v>
      </c>
      <c r="B17" s="22" t="s">
        <v>10</v>
      </c>
      <c r="C17" s="6">
        <f>4.32*12*C20</f>
        <v>635766.27840000007</v>
      </c>
    </row>
    <row r="18" spans="1:4">
      <c r="A18" s="5">
        <v>7</v>
      </c>
      <c r="B18" s="23" t="s">
        <v>16</v>
      </c>
      <c r="C18" s="25">
        <f>1.8*3*C20+1.62*9*C20</f>
        <v>245034.91980000003</v>
      </c>
    </row>
    <row r="19" spans="1:4">
      <c r="A19" s="32">
        <v>8</v>
      </c>
      <c r="B19" s="22" t="s">
        <v>11</v>
      </c>
      <c r="C19" s="6">
        <f>C7+C13+C14+C16+C17+C18</f>
        <v>2678459.784</v>
      </c>
    </row>
    <row r="20" spans="1:4">
      <c r="A20" s="32">
        <v>9</v>
      </c>
      <c r="B20" s="33" t="s">
        <v>20</v>
      </c>
      <c r="C20" s="21">
        <f>[1]Лист1!$O$34</f>
        <v>12264.01</v>
      </c>
      <c r="D20" s="16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40">
        <v>2172598.58</v>
      </c>
    </row>
    <row r="25" spans="1:4">
      <c r="B25" s="8" t="s">
        <v>26</v>
      </c>
      <c r="C25" s="41">
        <f>C19-C24</f>
        <v>505861.20399999991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2014-11-27T10:29:19Z</dcterms:modified>
</cp:coreProperties>
</file>